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　市\013　平塚リレー競技会（3月）\2025.03.15 第６回ひらつかリレー\000　大会要項・申込書\"/>
    </mc:Choice>
  </mc:AlternateContent>
  <xr:revisionPtr revIDLastSave="0" documentId="13_ncr:1_{13071741-D96E-4C97-A01E-A293E22CD9B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名簿" sheetId="5" r:id="rId1"/>
    <sheet name="参加申込書一覧" sheetId="7" state="hidden" r:id="rId2"/>
    <sheet name="参加申込書一覧 (2)" sheetId="8" r:id="rId3"/>
    <sheet name="役員申し込み表" sheetId="6" r:id="rId4"/>
  </sheets>
  <definedNames>
    <definedName name="_xlnm._FilterDatabase" localSheetId="1" hidden="1">参加申込書一覧!$C$3:$AG$3</definedName>
    <definedName name="_xlnm._FilterDatabase" localSheetId="2" hidden="1">'参加申込書一覧 (2)'!$C$3:$AG$3</definedName>
    <definedName name="_xlnm._FilterDatabase" localSheetId="0" hidden="1">名簿!$J$2:$O$202</definedName>
    <definedName name="_xlnm.Print_Area" localSheetId="1">参加申込書一覧!$A$1:$AC$43</definedName>
    <definedName name="_xlnm.Print_Area" localSheetId="2">'参加申込書一覧 (2)'!$A$1:$AC$43</definedName>
    <definedName name="_xlnm.Print_Area" localSheetId="0">名簿!$J$1:$Z$30</definedName>
    <definedName name="_xlnm.Print_Area" localSheetId="3">役員申し込み表!$A$1:$G$40</definedName>
    <definedName name="_xlnm.Print_Area">#REF!</definedName>
    <definedName name="_xlnm.Print_Titles" localSheetId="0">名簿!$2:$2</definedName>
  </definedNames>
  <calcPr calcId="191029"/>
</workbook>
</file>

<file path=xl/calcChain.xml><?xml version="1.0" encoding="utf-8"?>
<calcChain xmlns="http://schemas.openxmlformats.org/spreadsheetml/2006/main">
  <c r="A40" i="8" l="1"/>
  <c r="A39" i="8"/>
  <c r="A38" i="8"/>
  <c r="A37" i="8"/>
  <c r="D14" i="6"/>
  <c r="O11" i="6" s="1"/>
  <c r="V11" i="6"/>
  <c r="G48" i="8"/>
  <c r="F48" i="8"/>
  <c r="E48" i="8"/>
  <c r="G47" i="8"/>
  <c r="T11" i="6"/>
  <c r="S11" i="6"/>
  <c r="R11" i="6"/>
  <c r="E45" i="8"/>
  <c r="Q11" i="6" s="1"/>
  <c r="N11" i="6"/>
  <c r="M11" i="6"/>
  <c r="L11" i="6"/>
  <c r="K11" i="6"/>
  <c r="J11" i="6"/>
  <c r="K8" i="8"/>
  <c r="P11" i="6"/>
  <c r="I6" i="6"/>
  <c r="I7" i="6"/>
  <c r="I5" i="6"/>
  <c r="I4" i="6"/>
  <c r="F47" i="8"/>
  <c r="E47" i="8"/>
  <c r="F46" i="8"/>
  <c r="E46" i="8"/>
  <c r="F45" i="8"/>
  <c r="K4" i="6"/>
  <c r="J7" i="6" l="1"/>
  <c r="J6" i="6"/>
  <c r="I23" i="6" l="1"/>
  <c r="I22" i="6"/>
  <c r="I21" i="6"/>
  <c r="I20" i="6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A19" i="6" s="1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A3" i="6" s="1"/>
  <c r="J3" i="5"/>
  <c r="J5" i="6" l="1"/>
  <c r="J4" i="6"/>
  <c r="AF34" i="8"/>
  <c r="AE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AF33" i="8"/>
  <c r="AE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AF31" i="8"/>
  <c r="AE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AF30" i="8"/>
  <c r="AE30" i="8"/>
  <c r="AF28" i="8"/>
  <c r="AE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AF27" i="8"/>
  <c r="AE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AF26" i="8"/>
  <c r="AE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AF25" i="8"/>
  <c r="AE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AF24" i="8"/>
  <c r="AE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AF23" i="8"/>
  <c r="AE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AF22" i="8"/>
  <c r="AE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AF21" i="8"/>
  <c r="AE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AF20" i="8"/>
  <c r="AE20" i="8"/>
  <c r="AC20" i="8"/>
  <c r="AB20" i="8"/>
  <c r="AA20" i="8"/>
  <c r="AF19" i="8"/>
  <c r="AE19" i="8"/>
  <c r="AF17" i="8"/>
  <c r="AE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AF16" i="8"/>
  <c r="AE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AF15" i="8"/>
  <c r="AE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AF14" i="8"/>
  <c r="AE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AF13" i="8"/>
  <c r="AE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AF12" i="8"/>
  <c r="AE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AF11" i="8"/>
  <c r="AE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AF10" i="8"/>
  <c r="AE10" i="8"/>
  <c r="AC10" i="8"/>
  <c r="AB10" i="8"/>
  <c r="AA10" i="8"/>
  <c r="Z10" i="8"/>
  <c r="Y10" i="8"/>
  <c r="X10" i="8"/>
  <c r="AF9" i="8"/>
  <c r="AE9" i="8"/>
  <c r="AF8" i="8"/>
  <c r="AE8" i="8"/>
  <c r="AF6" i="8"/>
  <c r="AE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AF4" i="8"/>
  <c r="AE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50" i="8" l="1"/>
  <c r="E50" i="8"/>
  <c r="F50" i="8" l="1"/>
  <c r="U11" i="6"/>
  <c r="E44" i="7"/>
  <c r="E45" i="7"/>
  <c r="G50" i="8" l="1"/>
  <c r="M23" i="6"/>
  <c r="L23" i="6"/>
  <c r="K23" i="6"/>
  <c r="J23" i="6"/>
  <c r="M22" i="6"/>
  <c r="L22" i="6"/>
  <c r="K22" i="6"/>
  <c r="J22" i="6"/>
  <c r="M21" i="6"/>
  <c r="L21" i="6"/>
  <c r="K21" i="6"/>
  <c r="M20" i="6"/>
  <c r="L20" i="6"/>
  <c r="K20" i="6"/>
  <c r="K5" i="6"/>
  <c r="K6" i="6"/>
  <c r="K7" i="6"/>
  <c r="L4" i="6"/>
  <c r="L5" i="6"/>
  <c r="L6" i="6"/>
  <c r="L7" i="6"/>
  <c r="M4" i="6"/>
  <c r="M5" i="6"/>
  <c r="M6" i="6"/>
  <c r="M7" i="6"/>
  <c r="A38" i="7"/>
  <c r="E46" i="7"/>
  <c r="E47" i="7" l="1"/>
  <c r="A40" i="7" s="1"/>
  <c r="A37" i="7"/>
  <c r="A39" i="7"/>
  <c r="K34" i="7"/>
  <c r="K33" i="7"/>
  <c r="K31" i="7"/>
  <c r="K30" i="7"/>
  <c r="K28" i="7"/>
  <c r="K27" i="7"/>
  <c r="K26" i="7"/>
  <c r="K25" i="7"/>
  <c r="K24" i="7"/>
  <c r="K23" i="7"/>
  <c r="K22" i="7"/>
  <c r="K21" i="7"/>
  <c r="K20" i="7"/>
  <c r="K19" i="7"/>
  <c r="K17" i="7"/>
  <c r="K16" i="7"/>
  <c r="K15" i="7"/>
  <c r="K14" i="7"/>
  <c r="K13" i="7"/>
  <c r="K12" i="7"/>
  <c r="K11" i="7"/>
  <c r="K10" i="7"/>
  <c r="K9" i="7"/>
  <c r="K8" i="7"/>
  <c r="K6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AC4" i="7"/>
  <c r="Z4" i="7"/>
  <c r="W4" i="7"/>
  <c r="T4" i="7"/>
  <c r="R4" i="7"/>
  <c r="Q4" i="7"/>
  <c r="P4" i="7"/>
  <c r="O4" i="7"/>
  <c r="S4" i="7"/>
  <c r="U4" i="7"/>
  <c r="V4" i="7"/>
  <c r="X4" i="7"/>
  <c r="Y4" i="7"/>
  <c r="AA4" i="7"/>
  <c r="AB4" i="7"/>
  <c r="AF24" i="7" l="1"/>
  <c r="AE24" i="7"/>
  <c r="AF23" i="7"/>
  <c r="AE23" i="7"/>
  <c r="AF22" i="7"/>
  <c r="AE22" i="7"/>
  <c r="AF21" i="7"/>
  <c r="AE21" i="7"/>
  <c r="AF20" i="7"/>
  <c r="AE20" i="7"/>
  <c r="AF19" i="7"/>
  <c r="AE19" i="7"/>
  <c r="AF13" i="7"/>
  <c r="AE13" i="7"/>
  <c r="AF12" i="7"/>
  <c r="AE12" i="7"/>
  <c r="AF11" i="7"/>
  <c r="AE11" i="7"/>
  <c r="AF10" i="7"/>
  <c r="AE10" i="7"/>
  <c r="AF9" i="7"/>
  <c r="AE9" i="7"/>
  <c r="AF8" i="7"/>
  <c r="AE8" i="7"/>
  <c r="AF34" i="7"/>
  <c r="AE34" i="7"/>
  <c r="AF33" i="7"/>
  <c r="AE33" i="7"/>
  <c r="AF31" i="7"/>
  <c r="AE31" i="7"/>
  <c r="AF30" i="7"/>
  <c r="AE30" i="7"/>
  <c r="AF28" i="7"/>
  <c r="AE28" i="7"/>
  <c r="AF27" i="7"/>
  <c r="AE27" i="7"/>
  <c r="AF26" i="7"/>
  <c r="AE26" i="7"/>
  <c r="AF25" i="7"/>
  <c r="AE25" i="7"/>
  <c r="AF6" i="7"/>
  <c r="AE6" i="7"/>
  <c r="AF17" i="7"/>
  <c r="AE17" i="7"/>
  <c r="AF16" i="7"/>
  <c r="AE16" i="7"/>
  <c r="AF15" i="7"/>
  <c r="AE15" i="7"/>
  <c r="AF14" i="7"/>
  <c r="AE14" i="7"/>
  <c r="AF4" i="7"/>
  <c r="AE4" i="7"/>
  <c r="F4" i="6"/>
  <c r="F20" i="6"/>
  <c r="J202" i="5" l="1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AB4" i="5"/>
  <c r="J4" i="5"/>
  <c r="Y2" i="5"/>
  <c r="Y1" i="5" s="1"/>
  <c r="X2" i="5"/>
  <c r="X1" i="5" s="1"/>
  <c r="W2" i="5"/>
  <c r="W1" i="5" s="1"/>
  <c r="S1" i="5"/>
  <c r="Q1" i="5"/>
  <c r="L135" i="5"/>
  <c r="L94" i="5"/>
  <c r="L158" i="5"/>
  <c r="L50" i="5"/>
  <c r="L138" i="5"/>
  <c r="L51" i="5"/>
  <c r="L202" i="5"/>
  <c r="L199" i="5"/>
  <c r="L181" i="5"/>
  <c r="L170" i="5"/>
  <c r="L198" i="5"/>
  <c r="L180" i="5"/>
  <c r="L108" i="5"/>
  <c r="L41" i="5"/>
  <c r="L178" i="5"/>
  <c r="L126" i="5"/>
  <c r="L163" i="5"/>
  <c r="L144" i="5"/>
  <c r="L110" i="5"/>
  <c r="L44" i="5"/>
  <c r="L154" i="5"/>
  <c r="L123" i="5"/>
  <c r="L115" i="5"/>
  <c r="L111" i="5"/>
  <c r="L142" i="5"/>
  <c r="L42" i="5"/>
  <c r="L120" i="5"/>
  <c r="L128" i="5"/>
  <c r="L38" i="5"/>
  <c r="L183" i="5"/>
  <c r="L173" i="5"/>
  <c r="L121" i="5"/>
  <c r="L150" i="5"/>
  <c r="L188" i="5"/>
  <c r="L105" i="5"/>
  <c r="L85" i="5"/>
  <c r="L187" i="5"/>
  <c r="L140" i="5"/>
  <c r="L201" i="5"/>
  <c r="L192" i="5"/>
  <c r="L191" i="5"/>
  <c r="L53" i="5"/>
  <c r="L80" i="5"/>
  <c r="L106" i="5"/>
  <c r="L97" i="5"/>
  <c r="L46" i="5"/>
  <c r="L117" i="5"/>
  <c r="L168" i="5"/>
  <c r="L132" i="5"/>
  <c r="L69" i="5"/>
  <c r="L125" i="5"/>
  <c r="L56" i="5"/>
  <c r="L70" i="5"/>
  <c r="L172" i="5"/>
  <c r="L189" i="5"/>
  <c r="L67" i="5"/>
  <c r="L63" i="5"/>
  <c r="L90" i="5"/>
  <c r="L190" i="5"/>
  <c r="L47" i="5"/>
  <c r="L141" i="5"/>
  <c r="L152" i="5"/>
  <c r="L155" i="5"/>
  <c r="L129" i="5"/>
  <c r="L88" i="5"/>
  <c r="L122" i="5"/>
  <c r="L113" i="5"/>
  <c r="L84" i="5"/>
  <c r="L177" i="5"/>
  <c r="L93" i="5"/>
  <c r="L73" i="5"/>
  <c r="L79" i="5"/>
  <c r="L161" i="5"/>
  <c r="L176" i="5"/>
  <c r="L74" i="5"/>
  <c r="L48" i="5"/>
  <c r="L66" i="5"/>
  <c r="L127" i="5"/>
  <c r="L89" i="5"/>
  <c r="L49" i="5"/>
  <c r="L149" i="5"/>
  <c r="L40" i="5"/>
  <c r="L62" i="5"/>
  <c r="L64" i="5"/>
  <c r="L81" i="5"/>
  <c r="L77" i="5"/>
  <c r="L200" i="5"/>
  <c r="L179" i="5"/>
  <c r="L159" i="5"/>
  <c r="L39" i="5"/>
  <c r="L95" i="5"/>
  <c r="L175" i="5"/>
  <c r="L185" i="5"/>
  <c r="L61" i="5"/>
  <c r="L43" i="5"/>
  <c r="L195" i="5"/>
  <c r="L184" i="5"/>
  <c r="L148" i="5"/>
  <c r="L116" i="5"/>
  <c r="L162" i="5"/>
  <c r="L133" i="5"/>
  <c r="L75" i="5"/>
  <c r="L169" i="5"/>
  <c r="L100" i="5"/>
  <c r="L83" i="5"/>
  <c r="L107" i="5"/>
  <c r="L167" i="5"/>
  <c r="L52" i="5"/>
  <c r="L153" i="5"/>
  <c r="L76" i="5"/>
  <c r="L87" i="5"/>
  <c r="L147" i="5"/>
  <c r="L134" i="5"/>
  <c r="L101" i="5"/>
  <c r="L166" i="5"/>
  <c r="L193" i="5"/>
  <c r="L174" i="5"/>
  <c r="L91" i="5"/>
  <c r="L165" i="5"/>
  <c r="L164" i="5"/>
  <c r="L57" i="5"/>
  <c r="L78" i="5"/>
  <c r="L186" i="5"/>
  <c r="L71" i="5"/>
  <c r="L86" i="5"/>
  <c r="L196" i="5"/>
  <c r="L136" i="5"/>
  <c r="L54" i="5"/>
  <c r="L112" i="5"/>
  <c r="L194" i="5"/>
  <c r="L146" i="5"/>
  <c r="L119" i="5"/>
  <c r="L143" i="5"/>
  <c r="L118" i="5"/>
  <c r="L124" i="5"/>
  <c r="L55" i="5"/>
  <c r="L157" i="5"/>
  <c r="L197" i="5"/>
  <c r="L92" i="5"/>
  <c r="L130" i="5"/>
  <c r="L99" i="5"/>
  <c r="L145" i="5"/>
  <c r="L104" i="5"/>
  <c r="L68" i="5"/>
  <c r="L65" i="5"/>
  <c r="L131" i="5"/>
  <c r="L171" i="5"/>
  <c r="L114" i="5"/>
  <c r="L96" i="5"/>
  <c r="L98" i="5"/>
  <c r="L160" i="5"/>
  <c r="L58" i="5"/>
  <c r="L139" i="5"/>
  <c r="L45" i="5"/>
  <c r="L72" i="5"/>
  <c r="L182" i="5"/>
  <c r="L82" i="5"/>
  <c r="L102" i="5"/>
  <c r="L60" i="5"/>
  <c r="L151" i="5"/>
  <c r="L59" i="5"/>
  <c r="L109" i="5"/>
  <c r="L137" i="5"/>
  <c r="L156" i="5"/>
  <c r="K19" i="8" l="1"/>
  <c r="M19" i="8"/>
  <c r="N19" i="8"/>
  <c r="L19" i="8"/>
  <c r="AA30" i="8"/>
  <c r="S30" i="8"/>
  <c r="K30" i="8"/>
  <c r="X20" i="8"/>
  <c r="P20" i="8"/>
  <c r="AC19" i="8"/>
  <c r="U19" i="8"/>
  <c r="Z30" i="8"/>
  <c r="R30" i="8"/>
  <c r="W20" i="8"/>
  <c r="O20" i="8"/>
  <c r="AB19" i="8"/>
  <c r="T19" i="8"/>
  <c r="Y30" i="8"/>
  <c r="Q30" i="8"/>
  <c r="V20" i="8"/>
  <c r="N20" i="8"/>
  <c r="AA19" i="8"/>
  <c r="S19" i="8"/>
  <c r="X30" i="8"/>
  <c r="P30" i="8"/>
  <c r="U20" i="8"/>
  <c r="M20" i="8"/>
  <c r="Z19" i="8"/>
  <c r="R19" i="8"/>
  <c r="R10" i="8"/>
  <c r="W9" i="8"/>
  <c r="O9" i="8"/>
  <c r="AB8" i="8"/>
  <c r="T8" i="8"/>
  <c r="L8" i="8"/>
  <c r="L20" i="8"/>
  <c r="Q19" i="8"/>
  <c r="V9" i="8"/>
  <c r="AA8" i="8"/>
  <c r="Z9" i="8"/>
  <c r="Y9" i="8"/>
  <c r="P9" i="8"/>
  <c r="M8" i="8"/>
  <c r="W30" i="8"/>
  <c r="O30" i="8"/>
  <c r="T20" i="8"/>
  <c r="Y19" i="8"/>
  <c r="Q10" i="8"/>
  <c r="N9" i="8"/>
  <c r="S8" i="8"/>
  <c r="R9" i="8"/>
  <c r="T10" i="8"/>
  <c r="N8" i="8"/>
  <c r="K10" i="8"/>
  <c r="U8" i="8"/>
  <c r="V30" i="8"/>
  <c r="N30" i="8"/>
  <c r="S20" i="8"/>
  <c r="K20" i="8"/>
  <c r="X19" i="8"/>
  <c r="P19" i="8"/>
  <c r="P10" i="8"/>
  <c r="AC9" i="8"/>
  <c r="U9" i="8"/>
  <c r="M9" i="8"/>
  <c r="Z8" i="8"/>
  <c r="R8" i="8"/>
  <c r="U10" i="8"/>
  <c r="O8" i="8"/>
  <c r="Q9" i="8"/>
  <c r="AC30" i="8"/>
  <c r="U30" i="8"/>
  <c r="M30" i="8"/>
  <c r="Z20" i="8"/>
  <c r="R20" i="8"/>
  <c r="W19" i="8"/>
  <c r="O19" i="8"/>
  <c r="W10" i="8"/>
  <c r="O10" i="8"/>
  <c r="AB9" i="8"/>
  <c r="T9" i="8"/>
  <c r="L9" i="8"/>
  <c r="Y8" i="8"/>
  <c r="Q8" i="8"/>
  <c r="V10" i="8"/>
  <c r="N10" i="8"/>
  <c r="AA9" i="8"/>
  <c r="S9" i="8"/>
  <c r="K9" i="8"/>
  <c r="X8" i="8"/>
  <c r="P8" i="8"/>
  <c r="M10" i="8"/>
  <c r="W8" i="8"/>
  <c r="L10" i="8"/>
  <c r="V8" i="8"/>
  <c r="S10" i="8"/>
  <c r="X9" i="8"/>
  <c r="AC8" i="8"/>
  <c r="AB30" i="8"/>
  <c r="T30" i="8"/>
  <c r="L30" i="8"/>
  <c r="Y20" i="8"/>
  <c r="Q20" i="8"/>
  <c r="V19" i="8"/>
  <c r="J21" i="6"/>
  <c r="J20" i="6"/>
  <c r="N4" i="7"/>
  <c r="K4" i="7"/>
  <c r="M4" i="7"/>
  <c r="L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K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R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記録入力の注意</t>
        </r>
      </text>
    </comment>
  </commentList>
</comments>
</file>

<file path=xl/sharedStrings.xml><?xml version="1.0" encoding="utf-8"?>
<sst xmlns="http://schemas.openxmlformats.org/spreadsheetml/2006/main" count="3608" uniqueCount="1657">
  <si>
    <t>地区</t>
    <rPh sb="0" eb="2">
      <t>チク</t>
    </rPh>
    <phoneticPr fontId="5"/>
  </si>
  <si>
    <t>市番号</t>
    <rPh sb="0" eb="1">
      <t>シ</t>
    </rPh>
    <rPh sb="1" eb="3">
      <t>バンゴウ</t>
    </rPh>
    <phoneticPr fontId="5"/>
  </si>
  <si>
    <t>ナンバー</t>
  </si>
  <si>
    <t>校名</t>
  </si>
  <si>
    <t>県学校番号</t>
    <rPh sb="0" eb="1">
      <t>ケン</t>
    </rPh>
    <rPh sb="1" eb="3">
      <t>ガッコウ</t>
    </rPh>
    <rPh sb="3" eb="5">
      <t>バンゴウ</t>
    </rPh>
    <phoneticPr fontId="5"/>
  </si>
  <si>
    <t>鶴見</t>
  </si>
  <si>
    <t>市場</t>
  </si>
  <si>
    <t>１年１００Ｍ</t>
    <rPh sb="1" eb="2">
      <t>ネン</t>
    </rPh>
    <phoneticPr fontId="5"/>
  </si>
  <si>
    <t>個人
登録
番号</t>
    <rPh sb="0" eb="2">
      <t>コジン</t>
    </rPh>
    <rPh sb="3" eb="5">
      <t>トウロク</t>
    </rPh>
    <rPh sb="6" eb="8">
      <t>バンゴウ</t>
    </rPh>
    <phoneticPr fontId="5"/>
  </si>
  <si>
    <t>個人
No</t>
    <rPh sb="0" eb="2">
      <t>コジン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</si>
  <si>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</si>
  <si>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</si>
  <si>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</si>
  <si>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最高記録</t>
    <rPh sb="0" eb="2">
      <t>サイコウ</t>
    </rPh>
    <rPh sb="2" eb="4">
      <t>キロク</t>
    </rPh>
    <phoneticPr fontId="5"/>
  </si>
  <si>
    <t>種目Ⅱ</t>
    <rPh sb="0" eb="2">
      <t>シュモク</t>
    </rPh>
    <phoneticPr fontId="5"/>
  </si>
  <si>
    <t>ﾘﾚｰ</t>
    <phoneticPr fontId="5"/>
  </si>
  <si>
    <t>潮田</t>
  </si>
  <si>
    <t>２年１００Ｍ</t>
    <rPh sb="1" eb="2">
      <t>ネン</t>
    </rPh>
    <phoneticPr fontId="5"/>
  </si>
  <si>
    <t>男</t>
    <rPh sb="0" eb="1">
      <t>オトコ</t>
    </rPh>
    <phoneticPr fontId="5"/>
  </si>
  <si>
    <t>番号</t>
    <rPh sb="0" eb="2">
      <t>バンゴウ</t>
    </rPh>
    <phoneticPr fontId="5"/>
  </si>
  <si>
    <t>学校名</t>
    <rPh sb="0" eb="3">
      <t>ガッコウメイ</t>
    </rPh>
    <phoneticPr fontId="5"/>
  </si>
  <si>
    <t>正式学校名</t>
    <rPh sb="0" eb="2">
      <t>セイシキ</t>
    </rPh>
    <rPh sb="2" eb="5">
      <t>ガッコウメイ</t>
    </rPh>
    <phoneticPr fontId="5"/>
  </si>
  <si>
    <t>電話番号</t>
    <rPh sb="0" eb="2">
      <t>デンワ</t>
    </rPh>
    <rPh sb="2" eb="4">
      <t>バンゴウ</t>
    </rPh>
    <phoneticPr fontId="5"/>
  </si>
  <si>
    <t>住所</t>
    <rPh sb="0" eb="2">
      <t>ジュウショ</t>
    </rPh>
    <phoneticPr fontId="5"/>
  </si>
  <si>
    <t>中学校</t>
    <rPh sb="0" eb="3">
      <t>チュウガッコウ</t>
    </rPh>
    <phoneticPr fontId="5"/>
  </si>
  <si>
    <t>末吉</t>
  </si>
  <si>
    <t>３年１００Ｍ</t>
    <rPh sb="1" eb="2">
      <t>ネン</t>
    </rPh>
    <phoneticPr fontId="5"/>
  </si>
  <si>
    <t>横浜市立市場中学校</t>
  </si>
  <si>
    <t>横浜市立</t>
    <rPh sb="0" eb="3">
      <t>ヨコハマシ</t>
    </rPh>
    <rPh sb="3" eb="4">
      <t>タテ</t>
    </rPh>
    <phoneticPr fontId="5"/>
  </si>
  <si>
    <t>共通１００Ｍ</t>
    <rPh sb="0" eb="2">
      <t>キョウツウ</t>
    </rPh>
    <phoneticPr fontId="5"/>
  </si>
  <si>
    <t>横浜市立潮田中学校</t>
  </si>
  <si>
    <t>寺尾</t>
  </si>
  <si>
    <t>共通２００Ｍ</t>
    <rPh sb="0" eb="2">
      <t>キョウツウ</t>
    </rPh>
    <phoneticPr fontId="5"/>
  </si>
  <si>
    <t>横浜市立末吉中学校</t>
  </si>
  <si>
    <t>見本用</t>
    <rPh sb="0" eb="2">
      <t>ミホン</t>
    </rPh>
    <rPh sb="2" eb="3">
      <t>ヨウ</t>
    </rPh>
    <phoneticPr fontId="5"/>
  </si>
  <si>
    <t>生麦</t>
  </si>
  <si>
    <t>共通４００Ｍ</t>
    <rPh sb="0" eb="2">
      <t>キョウツウ</t>
    </rPh>
    <phoneticPr fontId="5"/>
  </si>
  <si>
    <t>横浜市立鶴見中学校</t>
  </si>
  <si>
    <t>会田　実加</t>
    <rPh sb="0" eb="2">
      <t>アイダ</t>
    </rPh>
    <rPh sb="3" eb="5">
      <t>ミカ</t>
    </rPh>
    <phoneticPr fontId="5"/>
  </si>
  <si>
    <t>アイダ　ミカ</t>
  </si>
  <si>
    <t>女</t>
    <rPh sb="0" eb="1">
      <t>ジョ</t>
    </rPh>
    <phoneticPr fontId="19"/>
  </si>
  <si>
    <t>寛政</t>
  </si>
  <si>
    <t>共通８００Ｍ</t>
    <rPh sb="0" eb="2">
      <t>キョウツウ</t>
    </rPh>
    <phoneticPr fontId="5"/>
  </si>
  <si>
    <t>横浜市立寺尾中学校</t>
  </si>
  <si>
    <t>相原  周一郎</t>
    <rPh sb="0" eb="2">
      <t>アイハラ</t>
    </rPh>
    <rPh sb="4" eb="7">
      <t>シュウイチロウ</t>
    </rPh>
    <phoneticPr fontId="19"/>
  </si>
  <si>
    <t>アイハラ  シュウイチロウ</t>
  </si>
  <si>
    <t>男</t>
    <rPh sb="0" eb="1">
      <t>オトコ</t>
    </rPh>
    <phoneticPr fontId="19"/>
  </si>
  <si>
    <t>矢向</t>
  </si>
  <si>
    <t>１年１５００Ｍ</t>
    <rPh sb="1" eb="2">
      <t>ネン</t>
    </rPh>
    <phoneticPr fontId="5"/>
  </si>
  <si>
    <t>横浜市立生麦中学校</t>
  </si>
  <si>
    <t>相原　佳奈</t>
    <rPh sb="0" eb="2">
      <t>アイハラ</t>
    </rPh>
    <rPh sb="3" eb="5">
      <t>カナ</t>
    </rPh>
    <phoneticPr fontId="19"/>
  </si>
  <si>
    <t>アイハラ　カナ</t>
  </si>
  <si>
    <t>上の宮</t>
  </si>
  <si>
    <t>共通１５００Ｍ</t>
    <rPh sb="0" eb="2">
      <t>キョウツウ</t>
    </rPh>
    <phoneticPr fontId="5"/>
  </si>
  <si>
    <t>横浜市立寛政中学校</t>
  </si>
  <si>
    <t>相原　佳菜子</t>
    <rPh sb="0" eb="2">
      <t>アイハラ</t>
    </rPh>
    <rPh sb="3" eb="6">
      <t>カナコ</t>
    </rPh>
    <phoneticPr fontId="19"/>
  </si>
  <si>
    <t>アイハラ　カナコ</t>
  </si>
  <si>
    <t>共通３０００Ｍ</t>
    <rPh sb="0" eb="2">
      <t>キョウツウ</t>
    </rPh>
    <phoneticPr fontId="5"/>
  </si>
  <si>
    <t>横浜市立矢向中学校</t>
  </si>
  <si>
    <t>相原　かれん</t>
    <rPh sb="0" eb="2">
      <t>アイハラ</t>
    </rPh>
    <phoneticPr fontId="5"/>
  </si>
  <si>
    <t>アイハラ　カレン</t>
  </si>
  <si>
    <t>女</t>
    <rPh sb="0" eb="1">
      <t>オンナ</t>
    </rPh>
    <phoneticPr fontId="19"/>
  </si>
  <si>
    <t>神奈川</t>
  </si>
  <si>
    <t>浦島丘</t>
  </si>
  <si>
    <t>共通１００ＭＨ</t>
    <rPh sb="0" eb="2">
      <t>キョウツウ</t>
    </rPh>
    <phoneticPr fontId="5"/>
  </si>
  <si>
    <t>横浜市立上の宮中学校</t>
  </si>
  <si>
    <t>相原　恵利佳</t>
    <rPh sb="0" eb="2">
      <t>アイハラ</t>
    </rPh>
    <rPh sb="3" eb="4">
      <t>メグ</t>
    </rPh>
    <rPh sb="4" eb="5">
      <t>リ</t>
    </rPh>
    <rPh sb="5" eb="6">
      <t>カ</t>
    </rPh>
    <phoneticPr fontId="19"/>
  </si>
  <si>
    <t>アイハラ　メグリカ</t>
  </si>
  <si>
    <t>栗田谷</t>
  </si>
  <si>
    <t>共通１１０ＭＨ</t>
    <rPh sb="0" eb="2">
      <t>キョウツウ</t>
    </rPh>
    <phoneticPr fontId="5"/>
  </si>
  <si>
    <t/>
  </si>
  <si>
    <t>相原　流星</t>
    <rPh sb="0" eb="2">
      <t>アイハラ</t>
    </rPh>
    <rPh sb="3" eb="5">
      <t>リュウセイ</t>
    </rPh>
    <phoneticPr fontId="19"/>
  </si>
  <si>
    <t>アイハラ　リュウセイ</t>
  </si>
  <si>
    <t>六角橋</t>
  </si>
  <si>
    <t>共通走高跳</t>
    <rPh sb="0" eb="2">
      <t>キョウツウ</t>
    </rPh>
    <rPh sb="2" eb="5">
      <t>ハシリタカトビ</t>
    </rPh>
    <phoneticPr fontId="5"/>
  </si>
  <si>
    <t>横浜市立浦島丘中学校</t>
  </si>
  <si>
    <t>青木　綾理</t>
    <rPh sb="0" eb="2">
      <t>アオキ</t>
    </rPh>
    <rPh sb="3" eb="4">
      <t>アヤ</t>
    </rPh>
    <rPh sb="4" eb="5">
      <t>リ</t>
    </rPh>
    <phoneticPr fontId="19"/>
  </si>
  <si>
    <t>アオキ　アヤリ</t>
  </si>
  <si>
    <t>１年走幅跳</t>
    <rPh sb="1" eb="2">
      <t>ネン</t>
    </rPh>
    <rPh sb="2" eb="5">
      <t>ハシリハバトビ</t>
    </rPh>
    <phoneticPr fontId="5"/>
  </si>
  <si>
    <t>横浜市立栗田谷中学校</t>
  </si>
  <si>
    <t>青樹　咲智子</t>
    <rPh sb="0" eb="2">
      <t>アオキ</t>
    </rPh>
    <rPh sb="3" eb="4">
      <t>サ</t>
    </rPh>
    <phoneticPr fontId="3"/>
  </si>
  <si>
    <t>アオキ　サ智子</t>
  </si>
  <si>
    <t>松本</t>
  </si>
  <si>
    <t>共通走幅跳</t>
    <rPh sb="0" eb="2">
      <t>キョウツウ</t>
    </rPh>
    <rPh sb="2" eb="5">
      <t>ハシリハバトビ</t>
    </rPh>
    <phoneticPr fontId="5"/>
  </si>
  <si>
    <t>横浜市立六角橋中学校</t>
  </si>
  <si>
    <t>青木　紗也</t>
    <rPh sb="0" eb="2">
      <t>アオキ</t>
    </rPh>
    <rPh sb="3" eb="4">
      <t>シャ</t>
    </rPh>
    <rPh sb="4" eb="5">
      <t>ナリ</t>
    </rPh>
    <phoneticPr fontId="19"/>
  </si>
  <si>
    <t>アオキ　シャナリ</t>
  </si>
  <si>
    <t>女</t>
  </si>
  <si>
    <t>錦台</t>
  </si>
  <si>
    <t>共通砲丸投</t>
    <rPh sb="0" eb="2">
      <t>キョウツウ</t>
    </rPh>
    <rPh sb="2" eb="4">
      <t>ホウガン</t>
    </rPh>
    <rPh sb="4" eb="5">
      <t>ナ</t>
    </rPh>
    <phoneticPr fontId="5"/>
  </si>
  <si>
    <t>横浜市立神奈川中学校</t>
  </si>
  <si>
    <t>青木　巧</t>
    <rPh sb="0" eb="2">
      <t>アオキ</t>
    </rPh>
    <rPh sb="3" eb="4">
      <t>タクミ</t>
    </rPh>
    <phoneticPr fontId="19"/>
  </si>
  <si>
    <t>アオキ　タクミ</t>
  </si>
  <si>
    <t>男</t>
  </si>
  <si>
    <t>菅田</t>
  </si>
  <si>
    <t>共通四種競技</t>
    <rPh sb="0" eb="2">
      <t>キョウツウ</t>
    </rPh>
    <rPh sb="2" eb="3">
      <t>ヨン</t>
    </rPh>
    <rPh sb="3" eb="4">
      <t>シュ</t>
    </rPh>
    <rPh sb="4" eb="6">
      <t>キョウギ</t>
    </rPh>
    <phoneticPr fontId="5"/>
  </si>
  <si>
    <t>横浜市立松本中学校</t>
  </si>
  <si>
    <t>青木　友宏</t>
    <rPh sb="0" eb="2">
      <t>アオキ</t>
    </rPh>
    <rPh sb="3" eb="5">
      <t>トモヒロ</t>
    </rPh>
    <phoneticPr fontId="6"/>
  </si>
  <si>
    <t>アオキ　トモヒロ</t>
  </si>
  <si>
    <t>男</t>
    <rPh sb="0" eb="1">
      <t>オトコ</t>
    </rPh>
    <phoneticPr fontId="6"/>
  </si>
  <si>
    <t>西</t>
  </si>
  <si>
    <t>老松</t>
  </si>
  <si>
    <t>A100M</t>
    <phoneticPr fontId="5"/>
  </si>
  <si>
    <t>横浜市立錦台中学校</t>
  </si>
  <si>
    <t>青木　智優</t>
    <rPh sb="0" eb="2">
      <t>アオキ</t>
    </rPh>
    <rPh sb="3" eb="4">
      <t>トモ</t>
    </rPh>
    <rPh sb="4" eb="5">
      <t>ユウ</t>
    </rPh>
    <phoneticPr fontId="19"/>
  </si>
  <si>
    <t>アオキ　トモユウ</t>
  </si>
  <si>
    <t>岡野</t>
  </si>
  <si>
    <t>A200M</t>
    <phoneticPr fontId="5"/>
  </si>
  <si>
    <t>横浜市立菅田中学校</t>
  </si>
  <si>
    <t>青木　浩輝</t>
    <rPh sb="0" eb="2">
      <t>アオキ</t>
    </rPh>
    <rPh sb="3" eb="4">
      <t>ヒロシ</t>
    </rPh>
    <rPh sb="4" eb="5">
      <t>カガヤ</t>
    </rPh>
    <phoneticPr fontId="19"/>
  </si>
  <si>
    <t>アオキ　ヒロシカガヤ</t>
  </si>
  <si>
    <t>浜・西</t>
    <rPh sb="0" eb="1">
      <t>ハマ</t>
    </rPh>
    <phoneticPr fontId="5"/>
  </si>
  <si>
    <t>A400M</t>
    <phoneticPr fontId="5"/>
  </si>
  <si>
    <t>横浜市立老松中学校</t>
  </si>
  <si>
    <t>青木　裕人</t>
    <rPh sb="0" eb="2">
      <t>アオキ</t>
    </rPh>
    <rPh sb="3" eb="4">
      <t>ヒロ</t>
    </rPh>
    <rPh sb="4" eb="5">
      <t>ニン</t>
    </rPh>
    <phoneticPr fontId="19"/>
  </si>
  <si>
    <t>アオキ　ヒロニン</t>
  </si>
  <si>
    <t>軽井沢</t>
  </si>
  <si>
    <t>A800M</t>
    <phoneticPr fontId="5"/>
  </si>
  <si>
    <t>横浜市立岡野中学校</t>
  </si>
  <si>
    <t>青木　大夢</t>
    <rPh sb="0" eb="2">
      <t>アオキ</t>
    </rPh>
    <rPh sb="3" eb="5">
      <t>ヒロム</t>
    </rPh>
    <phoneticPr fontId="21"/>
  </si>
  <si>
    <t>アオキ　ヒロム</t>
  </si>
  <si>
    <t>岩井原</t>
  </si>
  <si>
    <t>A3000M</t>
    <phoneticPr fontId="5"/>
  </si>
  <si>
    <t>女</t>
    <rPh sb="0" eb="1">
      <t>ジョ</t>
    </rPh>
    <phoneticPr fontId="5"/>
  </si>
  <si>
    <t>横浜市立西中学校</t>
  </si>
  <si>
    <t>青木　史</t>
    <rPh sb="0" eb="2">
      <t>アオキ</t>
    </rPh>
    <rPh sb="3" eb="4">
      <t>フミ</t>
    </rPh>
    <phoneticPr fontId="19"/>
  </si>
  <si>
    <t>アオキ　フミ</t>
  </si>
  <si>
    <t>A110MH</t>
    <phoneticPr fontId="5"/>
  </si>
  <si>
    <t>横浜市立軽井沢中学校</t>
  </si>
  <si>
    <t>青木　美樹</t>
    <rPh sb="0" eb="2">
      <t>アオキ</t>
    </rPh>
    <rPh sb="3" eb="5">
      <t>ミキ</t>
    </rPh>
    <phoneticPr fontId="19"/>
  </si>
  <si>
    <t>アオキ　ミキ</t>
  </si>
  <si>
    <t>中</t>
  </si>
  <si>
    <t>港</t>
  </si>
  <si>
    <t>A走高跳</t>
    <rPh sb="1" eb="4">
      <t>ハシリタカトビ</t>
    </rPh>
    <phoneticPr fontId="5"/>
  </si>
  <si>
    <t>横浜市立岩井原中学校</t>
  </si>
  <si>
    <t>青木　凱義</t>
    <rPh sb="0" eb="2">
      <t>アオキ</t>
    </rPh>
    <rPh sb="3" eb="4">
      <t>ヨシ</t>
    </rPh>
    <rPh sb="4" eb="5">
      <t>ギ</t>
    </rPh>
    <phoneticPr fontId="6"/>
  </si>
  <si>
    <t>アオキ　ヨシギ</t>
  </si>
  <si>
    <t>吉田</t>
  </si>
  <si>
    <t>A砲丸投</t>
    <rPh sb="1" eb="4">
      <t>ホウガンナゲ</t>
    </rPh>
    <phoneticPr fontId="5"/>
  </si>
  <si>
    <t>青野　聖輝</t>
    <rPh sb="0" eb="2">
      <t>アオノ</t>
    </rPh>
    <rPh sb="3" eb="4">
      <t>セイ</t>
    </rPh>
    <rPh sb="4" eb="5">
      <t>キ</t>
    </rPh>
    <phoneticPr fontId="22"/>
  </si>
  <si>
    <t>アオノ　セイキ</t>
  </si>
  <si>
    <t>男</t>
    <rPh sb="0" eb="1">
      <t>オトコ</t>
    </rPh>
    <phoneticPr fontId="22"/>
  </si>
  <si>
    <t>大鳥</t>
  </si>
  <si>
    <t>B100M</t>
    <phoneticPr fontId="5"/>
  </si>
  <si>
    <t>横浜市立港中学校</t>
  </si>
  <si>
    <t>赤石  曜大</t>
    <rPh sb="0" eb="2">
      <t>アカイシ</t>
    </rPh>
    <rPh sb="4" eb="5">
      <t>ヨウ</t>
    </rPh>
    <rPh sb="5" eb="6">
      <t>ダイ</t>
    </rPh>
    <phoneticPr fontId="19"/>
  </si>
  <si>
    <t>アカイシ  ヨウダイ</t>
  </si>
  <si>
    <t>浜・富士見</t>
    <rPh sb="0" eb="1">
      <t>ハマ</t>
    </rPh>
    <phoneticPr fontId="5"/>
  </si>
  <si>
    <t>B1500M</t>
    <phoneticPr fontId="5"/>
  </si>
  <si>
    <t>横浜市立横浜吉田中学校</t>
    <rPh sb="4" eb="6">
      <t>ヨコハマ</t>
    </rPh>
    <phoneticPr fontId="5"/>
  </si>
  <si>
    <t>赤坂　雄太郎</t>
    <rPh sb="0" eb="2">
      <t>アカサカ</t>
    </rPh>
    <rPh sb="3" eb="6">
      <t>ユウタロウ</t>
    </rPh>
    <phoneticPr fontId="19"/>
  </si>
  <si>
    <t>アカサカ　ユウタロウ</t>
  </si>
  <si>
    <t>仲尾台</t>
  </si>
  <si>
    <t>B100MH</t>
    <phoneticPr fontId="5"/>
  </si>
  <si>
    <t>横浜市立大鳥中学校</t>
  </si>
  <si>
    <t>赤坂　好孝</t>
    <rPh sb="0" eb="2">
      <t>アカサカ</t>
    </rPh>
    <rPh sb="3" eb="4">
      <t>ヨ</t>
    </rPh>
    <rPh sb="4" eb="5">
      <t>タカ</t>
    </rPh>
    <phoneticPr fontId="19"/>
  </si>
  <si>
    <t>アカサカ　ヨタカ</t>
  </si>
  <si>
    <t>本牧</t>
  </si>
  <si>
    <t>B110MH</t>
    <phoneticPr fontId="5"/>
  </si>
  <si>
    <t>赤松　奈保</t>
    <rPh sb="0" eb="2">
      <t>アカマツ</t>
    </rPh>
    <rPh sb="3" eb="5">
      <t>ナホ</t>
    </rPh>
    <phoneticPr fontId="5"/>
  </si>
  <si>
    <t>アカマツ　ナホ</t>
  </si>
  <si>
    <t>南</t>
  </si>
  <si>
    <t>共進</t>
  </si>
  <si>
    <t>B走高跳</t>
    <rPh sb="1" eb="4">
      <t>ハシリタカトビ</t>
    </rPh>
    <phoneticPr fontId="5"/>
  </si>
  <si>
    <t>横浜市立仲尾台中学校</t>
  </si>
  <si>
    <t>秋澤　亮太</t>
    <rPh sb="0" eb="2">
      <t>アキサワ</t>
    </rPh>
    <rPh sb="3" eb="5">
      <t>リョウタ</t>
    </rPh>
    <phoneticPr fontId="5"/>
  </si>
  <si>
    <t>アキサワ　リョウタ</t>
  </si>
  <si>
    <t>平楽</t>
  </si>
  <si>
    <t>B走幅跳</t>
    <rPh sb="1" eb="4">
      <t>ハシリハバトビ</t>
    </rPh>
    <phoneticPr fontId="5"/>
  </si>
  <si>
    <t>横浜市立本牧中学校</t>
  </si>
  <si>
    <t>秋重  司</t>
    <rPh sb="0" eb="2">
      <t>アキシゲ</t>
    </rPh>
    <rPh sb="4" eb="5">
      <t>ツカサ</t>
    </rPh>
    <phoneticPr fontId="19"/>
  </si>
  <si>
    <t>アキシゲ  ツカサ</t>
  </si>
  <si>
    <t>蒔田</t>
  </si>
  <si>
    <t>B砲丸投</t>
    <rPh sb="1" eb="4">
      <t>ホウガンナゲ</t>
    </rPh>
    <phoneticPr fontId="5"/>
  </si>
  <si>
    <t>横浜市立共進中学校</t>
  </si>
  <si>
    <t>秋山  忍</t>
    <rPh sb="0" eb="2">
      <t>アキヤマ</t>
    </rPh>
    <rPh sb="4" eb="5">
      <t>シノブ</t>
    </rPh>
    <phoneticPr fontId="19"/>
  </si>
  <si>
    <t>アキヤマ  シノブ</t>
  </si>
  <si>
    <t>浜・南</t>
    <rPh sb="0" eb="1">
      <t>ハマ</t>
    </rPh>
    <phoneticPr fontId="5"/>
  </si>
  <si>
    <t>C100M</t>
    <phoneticPr fontId="5"/>
  </si>
  <si>
    <t>横浜市立平楽中学校</t>
  </si>
  <si>
    <t>秋山　弦太</t>
    <rPh sb="0" eb="2">
      <t>アキヤマ</t>
    </rPh>
    <rPh sb="3" eb="4">
      <t>ゲン</t>
    </rPh>
    <rPh sb="4" eb="5">
      <t>タ</t>
    </rPh>
    <phoneticPr fontId="5"/>
  </si>
  <si>
    <t>アキヤマ　ゲンタ</t>
  </si>
  <si>
    <t>浜・南が丘</t>
    <rPh sb="0" eb="1">
      <t>ハマ</t>
    </rPh>
    <phoneticPr fontId="5"/>
  </si>
  <si>
    <t>C100MH</t>
    <phoneticPr fontId="5"/>
  </si>
  <si>
    <t>横浜市立蒔田中学校</t>
  </si>
  <si>
    <t>秋山　公平</t>
    <rPh sb="0" eb="2">
      <t>アキヤマ</t>
    </rPh>
    <rPh sb="3" eb="5">
      <t>コウヘイ</t>
    </rPh>
    <phoneticPr fontId="3"/>
  </si>
  <si>
    <t>アキヤマ　コウヘイ</t>
  </si>
  <si>
    <t>永田</t>
  </si>
  <si>
    <t>C走幅跳</t>
    <rPh sb="1" eb="4">
      <t>ハシリハバトビ</t>
    </rPh>
    <phoneticPr fontId="5"/>
  </si>
  <si>
    <t>横浜市立南中学校</t>
  </si>
  <si>
    <t>秋山　慎之介</t>
    <rPh sb="0" eb="2">
      <t>アキヤマ</t>
    </rPh>
    <rPh sb="3" eb="6">
      <t>シンノスケ</t>
    </rPh>
    <phoneticPr fontId="3"/>
  </si>
  <si>
    <t>アキヤマ　シンノスケ</t>
  </si>
  <si>
    <t>六ツ川</t>
  </si>
  <si>
    <t>C砲丸投</t>
    <rPh sb="1" eb="3">
      <t>ホウガン</t>
    </rPh>
    <rPh sb="3" eb="4">
      <t>ナ</t>
    </rPh>
    <phoneticPr fontId="5"/>
  </si>
  <si>
    <t>横浜市立南が丘中学校</t>
  </si>
  <si>
    <t>秋山　大輔</t>
    <rPh sb="0" eb="2">
      <t>アキヤマ</t>
    </rPh>
    <rPh sb="3" eb="5">
      <t>ダイスケ</t>
    </rPh>
    <phoneticPr fontId="19"/>
  </si>
  <si>
    <t>アキヤマ　ダイスケ</t>
  </si>
  <si>
    <t>藤の木</t>
  </si>
  <si>
    <t>AB円盤投</t>
    <rPh sb="2" eb="5">
      <t>エンバンナ</t>
    </rPh>
    <phoneticPr fontId="5"/>
  </si>
  <si>
    <t>横浜市立永田中学校</t>
  </si>
  <si>
    <t>秋山　侑介</t>
    <rPh sb="0" eb="2">
      <t>アキヤマ</t>
    </rPh>
    <rPh sb="3" eb="4">
      <t>ユウ</t>
    </rPh>
    <rPh sb="4" eb="5">
      <t>スケ</t>
    </rPh>
    <phoneticPr fontId="19"/>
  </si>
  <si>
    <t>アキヤマ　ユウスケ</t>
  </si>
  <si>
    <t>港南</t>
  </si>
  <si>
    <t>ABｼﾞｬﾍﾞﾘｯｸｽﾛｰ</t>
    <phoneticPr fontId="5"/>
  </si>
  <si>
    <t>横浜市立六ツ川中学校</t>
  </si>
  <si>
    <t>浅倉　功基</t>
    <rPh sb="0" eb="2">
      <t>アサクラ</t>
    </rPh>
    <rPh sb="3" eb="5">
      <t>コウキ</t>
    </rPh>
    <phoneticPr fontId="19"/>
  </si>
  <si>
    <t>アサクラ　コウキ</t>
  </si>
  <si>
    <t>上永谷</t>
  </si>
  <si>
    <t>記録会3000M</t>
    <rPh sb="0" eb="3">
      <t>キロクカイ</t>
    </rPh>
    <phoneticPr fontId="5"/>
  </si>
  <si>
    <t>横浜市立藤の木中学校</t>
  </si>
  <si>
    <t>朝倉　裕貴</t>
    <rPh sb="0" eb="2">
      <t>アサクラ</t>
    </rPh>
    <rPh sb="3" eb="5">
      <t>ヒロキ</t>
    </rPh>
    <phoneticPr fontId="19"/>
  </si>
  <si>
    <t>アサクラ　ヒロキ</t>
  </si>
  <si>
    <t>笹下</t>
  </si>
  <si>
    <t>横浜市立港南中学校</t>
  </si>
  <si>
    <t>朝倉　諒</t>
    <rPh sb="0" eb="2">
      <t>アサクラ</t>
    </rPh>
    <rPh sb="3" eb="4">
      <t>リョウ</t>
    </rPh>
    <phoneticPr fontId="19"/>
  </si>
  <si>
    <t>アサクラ　リョウ</t>
  </si>
  <si>
    <t>野庭</t>
  </si>
  <si>
    <t>横浜市立上永谷中学校</t>
  </si>
  <si>
    <t>淺沼　大幹</t>
    <rPh sb="0" eb="2">
      <t>アサヌマ</t>
    </rPh>
    <rPh sb="3" eb="5">
      <t>タイカン</t>
    </rPh>
    <phoneticPr fontId="6"/>
  </si>
  <si>
    <t>アサヌマ　タイカン</t>
  </si>
  <si>
    <t>港南台第一</t>
  </si>
  <si>
    <t>横浜市立笹下中学校</t>
  </si>
  <si>
    <t>芦川　百香</t>
    <rPh sb="0" eb="2">
      <t>アシカワ</t>
    </rPh>
    <rPh sb="3" eb="4">
      <t>モモ</t>
    </rPh>
    <rPh sb="4" eb="5">
      <t>カ</t>
    </rPh>
    <phoneticPr fontId="19"/>
  </si>
  <si>
    <t>アシカワ　モモカ</t>
  </si>
  <si>
    <t>芹が谷</t>
  </si>
  <si>
    <t>横浜市立野庭中学校</t>
  </si>
  <si>
    <t>足立　勇介</t>
    <rPh sb="0" eb="2">
      <t>アダチ</t>
    </rPh>
    <rPh sb="3" eb="5">
      <t>ユウスケ</t>
    </rPh>
    <phoneticPr fontId="5"/>
  </si>
  <si>
    <t>アダチ　ユウスケ</t>
  </si>
  <si>
    <t>日限山</t>
  </si>
  <si>
    <t>横浜市立港南台第一中学校</t>
  </si>
  <si>
    <t>安達　龍佑</t>
    <rPh sb="0" eb="2">
      <t>アダチ</t>
    </rPh>
    <rPh sb="3" eb="4">
      <t>リュウ</t>
    </rPh>
    <rPh sb="4" eb="5">
      <t>ユウ</t>
    </rPh>
    <phoneticPr fontId="19"/>
  </si>
  <si>
    <t>アダチ　リュウユウ</t>
  </si>
  <si>
    <t>日野南</t>
  </si>
  <si>
    <t>横浜市立芹が谷中学校</t>
  </si>
  <si>
    <t>阿南　朱音</t>
    <rPh sb="0" eb="2">
      <t>アナン</t>
    </rPh>
    <rPh sb="3" eb="5">
      <t>アケネ</t>
    </rPh>
    <phoneticPr fontId="5"/>
  </si>
  <si>
    <t>アナン　アケネ</t>
  </si>
  <si>
    <t>丸山台</t>
  </si>
  <si>
    <t>横浜市立日限山中学校</t>
  </si>
  <si>
    <t>阿部　奨馬　</t>
    <rPh sb="0" eb="2">
      <t>アベ</t>
    </rPh>
    <rPh sb="3" eb="4">
      <t>ショウ</t>
    </rPh>
    <rPh sb="4" eb="5">
      <t>ウマ</t>
    </rPh>
    <phoneticPr fontId="19"/>
  </si>
  <si>
    <t>アベ　ショウウマ　</t>
  </si>
  <si>
    <t>東永谷</t>
  </si>
  <si>
    <t>横浜市立日野南中学校</t>
  </si>
  <si>
    <t>阿部　巧</t>
    <rPh sb="0" eb="2">
      <t>アベ</t>
    </rPh>
    <rPh sb="3" eb="4">
      <t>タク</t>
    </rPh>
    <phoneticPr fontId="5"/>
  </si>
  <si>
    <t>アベ　タク</t>
  </si>
  <si>
    <t>低学年400MR</t>
    <rPh sb="0" eb="1">
      <t>テイ</t>
    </rPh>
    <rPh sb="1" eb="2">
      <t>ガク</t>
    </rPh>
    <rPh sb="2" eb="3">
      <t>ネン</t>
    </rPh>
    <phoneticPr fontId="5"/>
  </si>
  <si>
    <t>横浜市立丸山台中学校</t>
  </si>
  <si>
    <t>阿部　なぎさ</t>
    <rPh sb="0" eb="2">
      <t>アベ</t>
    </rPh>
    <phoneticPr fontId="19"/>
  </si>
  <si>
    <t>アベ　ナギサ</t>
  </si>
  <si>
    <t>保土ヶ谷</t>
  </si>
  <si>
    <t>岩崎</t>
  </si>
  <si>
    <t>共通400MR</t>
    <rPh sb="0" eb="2">
      <t>キョウツウ</t>
    </rPh>
    <phoneticPr fontId="5"/>
  </si>
  <si>
    <t>横浜市立東永谷中学校</t>
  </si>
  <si>
    <t>阿部　凪紗</t>
    <rPh sb="0" eb="2">
      <t>アベ</t>
    </rPh>
    <rPh sb="3" eb="4">
      <t>ナギ</t>
    </rPh>
    <rPh sb="4" eb="5">
      <t>サ</t>
    </rPh>
    <phoneticPr fontId="19"/>
  </si>
  <si>
    <t>横浜市立南高等学校附属中学校</t>
    <rPh sb="0" eb="2">
      <t>ヨコハマ</t>
    </rPh>
    <rPh sb="2" eb="4">
      <t>シリツ</t>
    </rPh>
    <rPh sb="4" eb="5">
      <t>ミナミ</t>
    </rPh>
    <rPh sb="5" eb="7">
      <t>コウトウ</t>
    </rPh>
    <rPh sb="7" eb="9">
      <t>ガッコウ</t>
    </rPh>
    <rPh sb="9" eb="11">
      <t>フゾク</t>
    </rPh>
    <rPh sb="11" eb="14">
      <t>チュウガッコウ</t>
    </rPh>
    <phoneticPr fontId="23"/>
  </si>
  <si>
    <t>阿部　和</t>
    <rPh sb="0" eb="2">
      <t>アベ</t>
    </rPh>
    <rPh sb="3" eb="4">
      <t>ワ</t>
    </rPh>
    <phoneticPr fontId="19"/>
  </si>
  <si>
    <t>アベ　ワ</t>
  </si>
  <si>
    <t>宮田</t>
  </si>
  <si>
    <t>横浜市立岩崎中学校</t>
  </si>
  <si>
    <t>雨貝　芽生</t>
    <rPh sb="0" eb="2">
      <t>アマガイ</t>
    </rPh>
    <rPh sb="3" eb="4">
      <t>メ</t>
    </rPh>
    <rPh sb="4" eb="5">
      <t>セイ</t>
    </rPh>
    <phoneticPr fontId="5"/>
  </si>
  <si>
    <t>アマガイ　メセイ</t>
  </si>
  <si>
    <t>西谷</t>
  </si>
  <si>
    <t>横浜市立保土ケ谷中学校</t>
    <phoneticPr fontId="5"/>
  </si>
  <si>
    <t>天野　裕樹</t>
    <rPh sb="0" eb="2">
      <t>アマノ</t>
    </rPh>
    <rPh sb="3" eb="5">
      <t>ユウキ</t>
    </rPh>
    <phoneticPr fontId="3"/>
  </si>
  <si>
    <t>アマノ　ユウキ</t>
  </si>
  <si>
    <t>上菅田</t>
  </si>
  <si>
    <t>横浜市立宮田中学校</t>
  </si>
  <si>
    <t>天野雄太</t>
    <rPh sb="0" eb="2">
      <t>アマノ</t>
    </rPh>
    <rPh sb="2" eb="4">
      <t>ユウタ</t>
    </rPh>
    <phoneticPr fontId="19"/>
  </si>
  <si>
    <t>アマノユウタ</t>
  </si>
  <si>
    <t>浜・橘</t>
    <rPh sb="0" eb="1">
      <t>ヨコハマ</t>
    </rPh>
    <phoneticPr fontId="5"/>
  </si>
  <si>
    <t>横浜市立西谷中学校</t>
  </si>
  <si>
    <t>天谷　美由</t>
    <rPh sb="0" eb="2">
      <t>アマヤ</t>
    </rPh>
    <rPh sb="3" eb="5">
      <t>ミユ</t>
    </rPh>
    <phoneticPr fontId="19"/>
  </si>
  <si>
    <t>アマヤ　ミユ</t>
  </si>
  <si>
    <t>新井</t>
  </si>
  <si>
    <t>横浜市立上菅田中学校</t>
  </si>
  <si>
    <t>甘利　共輝</t>
    <rPh sb="0" eb="2">
      <t>アマリ</t>
    </rPh>
    <rPh sb="3" eb="4">
      <t>キョウ</t>
    </rPh>
    <rPh sb="4" eb="5">
      <t>キ</t>
    </rPh>
    <phoneticPr fontId="5"/>
  </si>
  <si>
    <t>アマリ　キョウキ</t>
  </si>
  <si>
    <t>境木</t>
  </si>
  <si>
    <t>横浜市立橘中学校</t>
  </si>
  <si>
    <t>雨宮　良枝</t>
    <rPh sb="0" eb="2">
      <t>アメミヤ</t>
    </rPh>
    <rPh sb="3" eb="5">
      <t>ヨシエ</t>
    </rPh>
    <phoneticPr fontId="19"/>
  </si>
  <si>
    <t>アメミヤ　ヨシエ</t>
  </si>
  <si>
    <t>横浜市立新井中学校</t>
  </si>
  <si>
    <t>綾部　寿樹</t>
    <rPh sb="0" eb="2">
      <t>アヤベ</t>
    </rPh>
    <rPh sb="3" eb="4">
      <t>ジュ</t>
    </rPh>
    <rPh sb="4" eb="5">
      <t>キ</t>
    </rPh>
    <phoneticPr fontId="22"/>
  </si>
  <si>
    <t>アヤベ　ジュキ</t>
  </si>
  <si>
    <t>旭</t>
  </si>
  <si>
    <t>鶴ヶ峯</t>
  </si>
  <si>
    <t>横浜市立境木中学校</t>
  </si>
  <si>
    <t>綾部　速人</t>
    <rPh sb="0" eb="2">
      <t>アヤベ</t>
    </rPh>
    <rPh sb="3" eb="5">
      <t>ハヤト</t>
    </rPh>
    <phoneticPr fontId="5"/>
  </si>
  <si>
    <t>アヤベ　ハヤト</t>
  </si>
  <si>
    <t>万騎が原</t>
  </si>
  <si>
    <t>新井　海</t>
    <rPh sb="0" eb="2">
      <t>アライ</t>
    </rPh>
    <rPh sb="3" eb="4">
      <t>カイ</t>
    </rPh>
    <phoneticPr fontId="19"/>
  </si>
  <si>
    <t>アライ　カイ</t>
  </si>
  <si>
    <t>希望が丘</t>
  </si>
  <si>
    <t>横浜市立鶴ケ峯中学校</t>
    <phoneticPr fontId="5"/>
  </si>
  <si>
    <t>新井　凱</t>
    <rPh sb="0" eb="2">
      <t>アライ</t>
    </rPh>
    <rPh sb="3" eb="4">
      <t>ガイ</t>
    </rPh>
    <phoneticPr fontId="19"/>
  </si>
  <si>
    <t>アライ　ガイ</t>
  </si>
  <si>
    <t>上白根</t>
  </si>
  <si>
    <t>横浜市立万騎が原中学校</t>
  </si>
  <si>
    <t>荒井　祥子</t>
    <rPh sb="0" eb="2">
      <t>アライ</t>
    </rPh>
    <rPh sb="3" eb="5">
      <t>ショウコ</t>
    </rPh>
    <phoneticPr fontId="19"/>
  </si>
  <si>
    <t>アライ　ショウコ</t>
  </si>
  <si>
    <t>左近山</t>
  </si>
  <si>
    <t>横浜市立希望が丘中学校</t>
  </si>
  <si>
    <t>荒井　真弥</t>
    <rPh sb="0" eb="1">
      <t>アラ</t>
    </rPh>
    <rPh sb="1" eb="2">
      <t>イ</t>
    </rPh>
    <rPh sb="3" eb="4">
      <t>マ</t>
    </rPh>
    <rPh sb="4" eb="5">
      <t>ワタル</t>
    </rPh>
    <phoneticPr fontId="5"/>
  </si>
  <si>
    <t>アライ　マワタル</t>
  </si>
  <si>
    <t>都岡</t>
  </si>
  <si>
    <t>横浜市立上白根中学校</t>
  </si>
  <si>
    <t>新江　敏和</t>
    <rPh sb="0" eb="2">
      <t>アラエ</t>
    </rPh>
    <rPh sb="3" eb="5">
      <t>トシカズ</t>
    </rPh>
    <phoneticPr fontId="5"/>
  </si>
  <si>
    <t>アラエ　トシカズ</t>
  </si>
  <si>
    <t>浜･旭</t>
  </si>
  <si>
    <t>横浜市立左近山中学校</t>
  </si>
  <si>
    <t>新江友莉子</t>
    <rPh sb="0" eb="1">
      <t>アラ</t>
    </rPh>
    <rPh sb="1" eb="2">
      <t>エ</t>
    </rPh>
    <rPh sb="2" eb="3">
      <t>トモ</t>
    </rPh>
    <rPh sb="3" eb="4">
      <t>リ</t>
    </rPh>
    <rPh sb="4" eb="5">
      <t>コ</t>
    </rPh>
    <phoneticPr fontId="19"/>
  </si>
  <si>
    <t>アラエトモリコ</t>
  </si>
  <si>
    <t>南希望が丘</t>
  </si>
  <si>
    <t>横浜市立都岡中学校</t>
  </si>
  <si>
    <t>荒木　美加恵</t>
    <rPh sb="0" eb="1">
      <t>アラ</t>
    </rPh>
    <rPh sb="1" eb="2">
      <t>キ</t>
    </rPh>
    <rPh sb="3" eb="4">
      <t>ミ</t>
    </rPh>
    <rPh sb="4" eb="5">
      <t>カ</t>
    </rPh>
    <rPh sb="5" eb="6">
      <t>エ</t>
    </rPh>
    <phoneticPr fontId="24"/>
  </si>
  <si>
    <t>アラキ　ミカエ</t>
  </si>
  <si>
    <t>今宿</t>
  </si>
  <si>
    <t>横浜市立旭中学校</t>
  </si>
  <si>
    <t>荒木　亮</t>
    <rPh sb="0" eb="2">
      <t>アラキ</t>
    </rPh>
    <rPh sb="3" eb="4">
      <t>リョウ</t>
    </rPh>
    <phoneticPr fontId="19"/>
  </si>
  <si>
    <t>アラキ　リョウ</t>
  </si>
  <si>
    <t>本宿</t>
  </si>
  <si>
    <t>横浜市立南希望が丘中学校</t>
  </si>
  <si>
    <t>有坂　吏江</t>
    <rPh sb="0" eb="2">
      <t>アリサカ</t>
    </rPh>
    <rPh sb="3" eb="4">
      <t>リ</t>
    </rPh>
    <rPh sb="4" eb="5">
      <t>エ</t>
    </rPh>
    <phoneticPr fontId="19"/>
  </si>
  <si>
    <t>アリサカ　リエ</t>
  </si>
  <si>
    <t>若葉台東</t>
  </si>
  <si>
    <t>横浜市立今宿中学校</t>
  </si>
  <si>
    <t>安藤　省吾</t>
    <rPh sb="0" eb="2">
      <t>アンドウ</t>
    </rPh>
    <rPh sb="3" eb="5">
      <t>ショウゴ</t>
    </rPh>
    <phoneticPr fontId="19"/>
  </si>
  <si>
    <t>アンドウ　ショウゴ</t>
  </si>
  <si>
    <t>若葉台西</t>
  </si>
  <si>
    <t>横浜市立本宿中学校</t>
  </si>
  <si>
    <t>安藤　匠耶</t>
    <rPh sb="0" eb="2">
      <t>アンドウ</t>
    </rPh>
    <rPh sb="3" eb="4">
      <t>タクミ</t>
    </rPh>
    <rPh sb="4" eb="5">
      <t>ヤ</t>
    </rPh>
    <phoneticPr fontId="19"/>
  </si>
  <si>
    <t>アンドウ　タクミヤ</t>
  </si>
  <si>
    <t>旭北</t>
  </si>
  <si>
    <t>横浜市立若葉台中学校</t>
  </si>
  <si>
    <t>安藤　千夏</t>
    <rPh sb="0" eb="2">
      <t>アンドウ</t>
    </rPh>
    <rPh sb="3" eb="5">
      <t>チナツ</t>
    </rPh>
    <phoneticPr fontId="19"/>
  </si>
  <si>
    <t>アンドウ　チナツ</t>
  </si>
  <si>
    <t>磯子</t>
  </si>
  <si>
    <t>根岸</t>
  </si>
  <si>
    <t>安藤　萌</t>
    <rPh sb="0" eb="2">
      <t>アンドウ</t>
    </rPh>
    <rPh sb="3" eb="4">
      <t>モエ</t>
    </rPh>
    <phoneticPr fontId="5"/>
  </si>
  <si>
    <t>アンドウ　モエ</t>
  </si>
  <si>
    <t>浜</t>
  </si>
  <si>
    <t>横浜市立旭北中学校</t>
  </si>
  <si>
    <t>安藤　来夢</t>
    <rPh sb="0" eb="2">
      <t>アンドウ</t>
    </rPh>
    <rPh sb="3" eb="5">
      <t>ライム</t>
    </rPh>
    <phoneticPr fontId="19"/>
  </si>
  <si>
    <t>アンドウ　ライム</t>
  </si>
  <si>
    <t>岡村</t>
  </si>
  <si>
    <t>横浜市立根岸中学校</t>
  </si>
  <si>
    <t>飯尾　直生</t>
    <rPh sb="0" eb="2">
      <t>イイオ</t>
    </rPh>
    <rPh sb="3" eb="4">
      <t>チョク</t>
    </rPh>
    <rPh sb="4" eb="5">
      <t>イ</t>
    </rPh>
    <phoneticPr fontId="22"/>
  </si>
  <si>
    <t>イイオ　チョクイ</t>
  </si>
  <si>
    <t>汐見台</t>
  </si>
  <si>
    <t>横浜市立浜中学校</t>
  </si>
  <si>
    <t>飯嶋　楓也</t>
    <rPh sb="0" eb="2">
      <t>イイジマ</t>
    </rPh>
    <rPh sb="3" eb="4">
      <t>カエデ</t>
    </rPh>
    <rPh sb="4" eb="5">
      <t>ヤ</t>
    </rPh>
    <phoneticPr fontId="5"/>
  </si>
  <si>
    <t>イイジマ　カエデヤ</t>
  </si>
  <si>
    <t>洋光台第一</t>
  </si>
  <si>
    <t>横浜市立岡村中学校</t>
  </si>
  <si>
    <t>飯田  裕也</t>
    <rPh sb="0" eb="2">
      <t>イイダ</t>
    </rPh>
    <rPh sb="4" eb="6">
      <t>ユウヤ</t>
    </rPh>
    <phoneticPr fontId="19"/>
  </si>
  <si>
    <t>イイダ  ユウヤ</t>
  </si>
  <si>
    <t>洋光台第二</t>
  </si>
  <si>
    <t>横浜市立汐見台中学校</t>
  </si>
  <si>
    <t>飯田　康介</t>
    <rPh sb="0" eb="2">
      <t>イイダ</t>
    </rPh>
    <rPh sb="3" eb="5">
      <t>コウスケ</t>
    </rPh>
    <phoneticPr fontId="3"/>
  </si>
  <si>
    <t>イイダ　コウスケ</t>
  </si>
  <si>
    <t>森</t>
  </si>
  <si>
    <t>横浜市立洋光台第一中学校</t>
  </si>
  <si>
    <t>飯田　航介</t>
    <rPh sb="0" eb="2">
      <t>イイダ</t>
    </rPh>
    <rPh sb="3" eb="5">
      <t>コウスケ</t>
    </rPh>
    <phoneticPr fontId="19"/>
  </si>
  <si>
    <t>小田</t>
  </si>
  <si>
    <t>横浜市立洋光台第二中学校</t>
  </si>
  <si>
    <t>飯山  大治郎</t>
    <rPh sb="0" eb="2">
      <t>イイヤマ</t>
    </rPh>
    <rPh sb="4" eb="5">
      <t>ダイ</t>
    </rPh>
    <rPh sb="5" eb="7">
      <t>ジロウ</t>
    </rPh>
    <phoneticPr fontId="19"/>
  </si>
  <si>
    <t>イイヤマ  ダイジロウ</t>
  </si>
  <si>
    <t>金沢</t>
  </si>
  <si>
    <t>横浜市立森中学校</t>
  </si>
  <si>
    <t>飯山　恭充</t>
    <rPh sb="0" eb="2">
      <t>イイヤマ</t>
    </rPh>
    <rPh sb="3" eb="4">
      <t>キョウ</t>
    </rPh>
    <rPh sb="4" eb="5">
      <t>ミツル</t>
    </rPh>
    <phoneticPr fontId="19"/>
  </si>
  <si>
    <t>イイヤマ　キョウミツル</t>
  </si>
  <si>
    <t>六浦</t>
  </si>
  <si>
    <t>横浜市立小田中学校</t>
  </si>
  <si>
    <t>飯山　夏穂</t>
    <rPh sb="0" eb="2">
      <t>イイヤマ</t>
    </rPh>
    <rPh sb="3" eb="4">
      <t>ナツ</t>
    </rPh>
    <rPh sb="4" eb="5">
      <t>ホ</t>
    </rPh>
    <phoneticPr fontId="19"/>
  </si>
  <si>
    <t>イイヤマ　ナツホ</t>
  </si>
  <si>
    <t>大道</t>
  </si>
  <si>
    <t>横浜市立金沢中学校</t>
  </si>
  <si>
    <t>生島　緩南</t>
    <rPh sb="0" eb="2">
      <t>イクシマ</t>
    </rPh>
    <rPh sb="3" eb="4">
      <t>ユル</t>
    </rPh>
    <rPh sb="4" eb="5">
      <t>ミナミ</t>
    </rPh>
    <phoneticPr fontId="19"/>
  </si>
  <si>
    <t>イクシマ　ユルミナミ</t>
  </si>
  <si>
    <t>西柴</t>
  </si>
  <si>
    <t>横浜市立六浦中学校</t>
  </si>
  <si>
    <t>池上　功展</t>
    <rPh sb="0" eb="2">
      <t>イケガミ</t>
    </rPh>
    <rPh sb="3" eb="4">
      <t>コウ</t>
    </rPh>
    <rPh sb="4" eb="5">
      <t>テン</t>
    </rPh>
    <phoneticPr fontId="22"/>
  </si>
  <si>
    <t>イケガミ　コウテン</t>
  </si>
  <si>
    <t>富岡</t>
  </si>
  <si>
    <t>横浜市立大道中学校</t>
  </si>
  <si>
    <t>池田　奈美</t>
    <rPh sb="0" eb="2">
      <t>イケダ</t>
    </rPh>
    <rPh sb="3" eb="5">
      <t>ナミ</t>
    </rPh>
    <phoneticPr fontId="5"/>
  </si>
  <si>
    <t>イケダ　ナミ</t>
  </si>
  <si>
    <t>富岡東</t>
  </si>
  <si>
    <t>横浜市立西柴中学校</t>
  </si>
  <si>
    <t>池本　晃太朗</t>
    <rPh sb="0" eb="2">
      <t>イケモト</t>
    </rPh>
    <rPh sb="3" eb="4">
      <t>コウ</t>
    </rPh>
    <rPh sb="4" eb="5">
      <t>タ</t>
    </rPh>
    <rPh sb="5" eb="6">
      <t>アキラ</t>
    </rPh>
    <phoneticPr fontId="19"/>
  </si>
  <si>
    <t>イケモト　コウタアキラ</t>
  </si>
  <si>
    <t>西金沢</t>
  </si>
  <si>
    <t>横浜市立富岡中学校</t>
  </si>
  <si>
    <t>池山　昭太</t>
    <rPh sb="0" eb="2">
      <t>イケヤマ</t>
    </rPh>
    <rPh sb="3" eb="4">
      <t>ショウ</t>
    </rPh>
    <rPh sb="4" eb="5">
      <t>タ</t>
    </rPh>
    <phoneticPr fontId="19"/>
  </si>
  <si>
    <t>イケヤマ　ショウタ</t>
  </si>
  <si>
    <t>並木</t>
  </si>
  <si>
    <t>横浜市立富岡東中学校</t>
  </si>
  <si>
    <t>井澤　里彩</t>
    <rPh sb="0" eb="2">
      <t>イザワ</t>
    </rPh>
    <rPh sb="3" eb="4">
      <t>サト</t>
    </rPh>
    <rPh sb="4" eb="5">
      <t>アヤ</t>
    </rPh>
    <phoneticPr fontId="5"/>
  </si>
  <si>
    <t>イザワ　サトアヤ</t>
  </si>
  <si>
    <t>釜利谷</t>
  </si>
  <si>
    <t>横浜市立西金沢小中学校</t>
    <rPh sb="7" eb="8">
      <t>ショウ</t>
    </rPh>
    <phoneticPr fontId="5"/>
  </si>
  <si>
    <t>井澤　翔</t>
    <rPh sb="0" eb="2">
      <t>イザワ</t>
    </rPh>
    <rPh sb="3" eb="4">
      <t>ショウ</t>
    </rPh>
    <phoneticPr fontId="19"/>
  </si>
  <si>
    <t>イザワ　ショウ</t>
  </si>
  <si>
    <t>横浜市立並木中学校</t>
  </si>
  <si>
    <t>伊澤　司</t>
    <rPh sb="0" eb="2">
      <t>イザワ</t>
    </rPh>
    <rPh sb="3" eb="4">
      <t>ツカサ</t>
    </rPh>
    <phoneticPr fontId="22"/>
  </si>
  <si>
    <t>イザワ　ツカサ</t>
  </si>
  <si>
    <t>港北</t>
  </si>
  <si>
    <t>城郷</t>
  </si>
  <si>
    <t>横浜市立釜利谷中学校</t>
  </si>
  <si>
    <t>石井　千恵美</t>
    <rPh sb="0" eb="2">
      <t>イシイ</t>
    </rPh>
    <rPh sb="3" eb="6">
      <t>チエミ</t>
    </rPh>
    <phoneticPr fontId="5"/>
  </si>
  <si>
    <t>イシイ　チエミ</t>
  </si>
  <si>
    <t>新田</t>
  </si>
  <si>
    <t>石井　秀美</t>
    <rPh sb="0" eb="2">
      <t>イシイ</t>
    </rPh>
    <rPh sb="3" eb="5">
      <t>ヒデミ</t>
    </rPh>
    <phoneticPr fontId="19"/>
  </si>
  <si>
    <t>イシイ　ヒデミ</t>
  </si>
  <si>
    <t>日吉台</t>
  </si>
  <si>
    <t>横浜市立城郷中学校</t>
  </si>
  <si>
    <t>石井　飛翼</t>
    <rPh sb="0" eb="2">
      <t>イシイ</t>
    </rPh>
    <rPh sb="3" eb="4">
      <t>ヒ</t>
    </rPh>
    <rPh sb="4" eb="5">
      <t>ヨク</t>
    </rPh>
    <phoneticPr fontId="19"/>
  </si>
  <si>
    <t>イシイ　ヒヨク</t>
  </si>
  <si>
    <t>大綱</t>
  </si>
  <si>
    <t>横浜市立新田中学校</t>
  </si>
  <si>
    <t>石井　都美</t>
    <rPh sb="0" eb="2">
      <t>イシイ</t>
    </rPh>
    <rPh sb="3" eb="4">
      <t>ミヤコ</t>
    </rPh>
    <rPh sb="4" eb="5">
      <t>ミ</t>
    </rPh>
    <phoneticPr fontId="5"/>
  </si>
  <si>
    <t>イシイ　ミヤコミ</t>
  </si>
  <si>
    <t>篠原</t>
  </si>
  <si>
    <t>横浜市立日吉台中学校</t>
  </si>
  <si>
    <t>石井　友梨佳</t>
    <rPh sb="0" eb="2">
      <t>イシイ</t>
    </rPh>
    <rPh sb="3" eb="4">
      <t>ユウ</t>
    </rPh>
    <rPh sb="4" eb="5">
      <t>リ</t>
    </rPh>
    <rPh sb="5" eb="6">
      <t>カ</t>
    </rPh>
    <phoneticPr fontId="19"/>
  </si>
  <si>
    <t>イシイ　ユウリカ</t>
  </si>
  <si>
    <t>樽町</t>
  </si>
  <si>
    <t>横浜市立大綱中学校</t>
  </si>
  <si>
    <t>石井　龍汰</t>
    <rPh sb="0" eb="2">
      <t>イシイ</t>
    </rPh>
    <rPh sb="3" eb="4">
      <t>リュウ</t>
    </rPh>
    <rPh sb="4" eb="5">
      <t>タ</t>
    </rPh>
    <phoneticPr fontId="19"/>
  </si>
  <si>
    <t>イシイ　リュウタ</t>
  </si>
  <si>
    <t>日吉台西</t>
  </si>
  <si>
    <t>横浜市立篠原中学校</t>
  </si>
  <si>
    <t>石井　良承</t>
    <rPh sb="0" eb="2">
      <t>イシイ</t>
    </rPh>
    <rPh sb="3" eb="4">
      <t>リョウ</t>
    </rPh>
    <rPh sb="4" eb="5">
      <t>ショウ</t>
    </rPh>
    <phoneticPr fontId="19"/>
  </si>
  <si>
    <t>イシイ　リョウショウ</t>
  </si>
  <si>
    <t>新羽</t>
  </si>
  <si>
    <t>横浜市立樽町中学校</t>
  </si>
  <si>
    <t>石井　玲音</t>
    <rPh sb="0" eb="2">
      <t>イシイ</t>
    </rPh>
    <rPh sb="3" eb="4">
      <t>レイ</t>
    </rPh>
    <rPh sb="4" eb="5">
      <t>オト</t>
    </rPh>
    <phoneticPr fontId="19"/>
  </si>
  <si>
    <t>イシイ　レイオト</t>
  </si>
  <si>
    <t>高田</t>
  </si>
  <si>
    <t>横浜市立日吉台西中学校</t>
  </si>
  <si>
    <t>石井　若葉</t>
    <rPh sb="0" eb="2">
      <t>イシイ</t>
    </rPh>
    <rPh sb="3" eb="5">
      <t>ワカバ</t>
    </rPh>
    <phoneticPr fontId="19"/>
  </si>
  <si>
    <t>イシイ　ワカバ</t>
  </si>
  <si>
    <t>横浜市立新羽中学校</t>
  </si>
  <si>
    <t>石垣　陽一</t>
    <rPh sb="0" eb="2">
      <t>イシガキ</t>
    </rPh>
    <rPh sb="3" eb="5">
      <t>ヨウイチ</t>
    </rPh>
    <phoneticPr fontId="19"/>
  </si>
  <si>
    <t>イシガキ　ヨウイチ</t>
  </si>
  <si>
    <t>横浜市立高田中学校</t>
  </si>
  <si>
    <t>石川　あゆみ</t>
    <rPh sb="0" eb="2">
      <t>イシカワ</t>
    </rPh>
    <phoneticPr fontId="19"/>
  </si>
  <si>
    <t>イシカワ　アユミ</t>
  </si>
  <si>
    <t>石川　英麻</t>
    <rPh sb="0" eb="2">
      <t>イシカワ</t>
    </rPh>
    <rPh sb="3" eb="4">
      <t>エイ</t>
    </rPh>
    <rPh sb="4" eb="5">
      <t>マ</t>
    </rPh>
    <phoneticPr fontId="3"/>
  </si>
  <si>
    <t>イシカワ　エイマ</t>
  </si>
  <si>
    <t>緑</t>
    <rPh sb="0" eb="1">
      <t>ミドリ</t>
    </rPh>
    <phoneticPr fontId="19"/>
  </si>
  <si>
    <t>浜・田奈</t>
    <rPh sb="0" eb="1">
      <t>ハマ</t>
    </rPh>
    <phoneticPr fontId="5"/>
  </si>
  <si>
    <t>石川　聖也</t>
    <rPh sb="0" eb="2">
      <t>イシカワ</t>
    </rPh>
    <rPh sb="3" eb="5">
      <t>セイヤ</t>
    </rPh>
    <phoneticPr fontId="19"/>
  </si>
  <si>
    <t>イシカワ　セイヤ</t>
  </si>
  <si>
    <t>中山</t>
  </si>
  <si>
    <t>石川　泰平</t>
    <rPh sb="0" eb="2">
      <t>イシカワ</t>
    </rPh>
    <rPh sb="3" eb="5">
      <t>タイヘイ</t>
    </rPh>
    <phoneticPr fontId="19"/>
  </si>
  <si>
    <t>イシカワ　タイヘイ</t>
  </si>
  <si>
    <t>十日市場</t>
  </si>
  <si>
    <t>横浜市立田奈中学校</t>
  </si>
  <si>
    <t>石川　万葉</t>
    <rPh sb="0" eb="2">
      <t>イシカワ</t>
    </rPh>
    <rPh sb="3" eb="5">
      <t>マンヨウ</t>
    </rPh>
    <phoneticPr fontId="19"/>
  </si>
  <si>
    <t>浜･鴨居</t>
  </si>
  <si>
    <t>横浜市立中山中学校</t>
    <rPh sb="4" eb="6">
      <t>ナカヤマ</t>
    </rPh>
    <phoneticPr fontId="5"/>
  </si>
  <si>
    <t>石川　明之進</t>
    <rPh sb="0" eb="2">
      <t>イシカワ</t>
    </rPh>
    <rPh sb="3" eb="4">
      <t>メイ</t>
    </rPh>
    <rPh sb="4" eb="5">
      <t>ノ</t>
    </rPh>
    <rPh sb="5" eb="6">
      <t>スス</t>
    </rPh>
    <phoneticPr fontId="19"/>
  </si>
  <si>
    <t>イシカワ　メイノスス</t>
  </si>
  <si>
    <t>浜･緑が丘</t>
  </si>
  <si>
    <t>横浜市立十日市場中学校</t>
  </si>
  <si>
    <t>石川　萌子</t>
    <rPh sb="0" eb="2">
      <t>イシカワ</t>
    </rPh>
    <rPh sb="3" eb="5">
      <t>モエコ</t>
    </rPh>
    <phoneticPr fontId="19"/>
  </si>
  <si>
    <t>イシカワ　モエコ</t>
  </si>
  <si>
    <t>霧が丘</t>
  </si>
  <si>
    <t>横浜市立鴨居中学校</t>
  </si>
  <si>
    <t>石川　桃香</t>
    <rPh sb="0" eb="2">
      <t>イシカワ</t>
    </rPh>
    <rPh sb="3" eb="4">
      <t>モモ</t>
    </rPh>
    <rPh sb="4" eb="5">
      <t>カオ</t>
    </rPh>
    <phoneticPr fontId="19"/>
  </si>
  <si>
    <t>イシカワ　モモカオ</t>
  </si>
  <si>
    <t>東鴨居</t>
  </si>
  <si>
    <t>横浜市立緑が丘中学校</t>
  </si>
  <si>
    <t>石川　滉祏</t>
    <rPh sb="0" eb="2">
      <t>イシカワ</t>
    </rPh>
    <phoneticPr fontId="19"/>
  </si>
  <si>
    <t>イシカワ　滉祏</t>
  </si>
  <si>
    <t>横浜市立霧が丘小中学校</t>
    <rPh sb="7" eb="8">
      <t>ショウ</t>
    </rPh>
    <phoneticPr fontId="5"/>
  </si>
  <si>
    <t>石黒　健太郎</t>
    <rPh sb="0" eb="2">
      <t>イシグロ</t>
    </rPh>
    <rPh sb="3" eb="6">
      <t>ケンタロウ</t>
    </rPh>
    <phoneticPr fontId="19"/>
  </si>
  <si>
    <t>イシグロ　ケンタロウ</t>
  </si>
  <si>
    <t>青葉</t>
    <rPh sb="0" eb="2">
      <t>アオバ</t>
    </rPh>
    <phoneticPr fontId="19"/>
  </si>
  <si>
    <t>山内</t>
  </si>
  <si>
    <t>横浜市立東鴨居中学校</t>
  </si>
  <si>
    <t>石黒　博史</t>
    <rPh sb="0" eb="2">
      <t>イシグロ</t>
    </rPh>
    <rPh sb="3" eb="5">
      <t>ヒロフミ</t>
    </rPh>
    <phoneticPr fontId="5"/>
  </si>
  <si>
    <t>イシグロ　ヒロフミ</t>
  </si>
  <si>
    <t>谷本</t>
  </si>
  <si>
    <t>石黒　遼太郎</t>
    <rPh sb="0" eb="2">
      <t>イシグロ</t>
    </rPh>
    <rPh sb="3" eb="6">
      <t>リョウタロウ</t>
    </rPh>
    <phoneticPr fontId="19"/>
  </si>
  <si>
    <t>イシグロ　リョウタロウ</t>
  </si>
  <si>
    <t>青葉台</t>
  </si>
  <si>
    <t>横浜市立山内中学校</t>
  </si>
  <si>
    <t>石田  和也</t>
    <rPh sb="0" eb="2">
      <t>イシダ</t>
    </rPh>
    <rPh sb="4" eb="6">
      <t>カズヤ</t>
    </rPh>
    <phoneticPr fontId="19"/>
  </si>
  <si>
    <t>イシダ  カズヤ</t>
  </si>
  <si>
    <t>みたけ台</t>
  </si>
  <si>
    <t>横浜市立谷本中学校</t>
  </si>
  <si>
    <t>石田　紗也香</t>
    <rPh sb="0" eb="2">
      <t>イシダ</t>
    </rPh>
    <rPh sb="3" eb="6">
      <t>サヤカ</t>
    </rPh>
    <phoneticPr fontId="5"/>
  </si>
  <si>
    <t>イシダ　サヤカ</t>
  </si>
  <si>
    <t>美しが丘</t>
  </si>
  <si>
    <t>横浜市立青葉台中学校</t>
  </si>
  <si>
    <t>石津　一真</t>
    <rPh sb="0" eb="2">
      <t>イシヅ</t>
    </rPh>
    <rPh sb="3" eb="4">
      <t>カズ</t>
    </rPh>
    <rPh sb="4" eb="5">
      <t>マ</t>
    </rPh>
    <phoneticPr fontId="3"/>
  </si>
  <si>
    <t>イシヅ　カズマ</t>
  </si>
  <si>
    <t>すすき野</t>
  </si>
  <si>
    <t>横浜市立みたけ台中学校</t>
  </si>
  <si>
    <t>石塚　くるみ</t>
    <rPh sb="0" eb="2">
      <t>イシヅカ</t>
    </rPh>
    <phoneticPr fontId="19"/>
  </si>
  <si>
    <t>イシヅカ　クルミ</t>
  </si>
  <si>
    <t>奈良</t>
  </si>
  <si>
    <t>横浜市立美しが丘中学校</t>
  </si>
  <si>
    <t>石塚　漠規</t>
    <rPh sb="0" eb="2">
      <t>イシヅカ</t>
    </rPh>
    <rPh sb="3" eb="4">
      <t>バク</t>
    </rPh>
    <rPh sb="4" eb="5">
      <t>キ</t>
    </rPh>
    <phoneticPr fontId="19"/>
  </si>
  <si>
    <t>イシヅカ　バクキ</t>
  </si>
  <si>
    <t>もえぎ野</t>
  </si>
  <si>
    <t>横浜市立すすき野中学校</t>
  </si>
  <si>
    <t>石原　勇太</t>
    <rPh sb="0" eb="2">
      <t>イシハラ</t>
    </rPh>
    <rPh sb="3" eb="5">
      <t>ユウタ</t>
    </rPh>
    <phoneticPr fontId="19"/>
  </si>
  <si>
    <t>イシハラ　ユウタ</t>
  </si>
  <si>
    <t>男</t>
    <rPh sb="0" eb="1">
      <t>ダン</t>
    </rPh>
    <phoneticPr fontId="19"/>
  </si>
  <si>
    <t>あざみ野</t>
  </si>
  <si>
    <t>横浜市立奈良中学校</t>
  </si>
  <si>
    <t>石本　未咲</t>
    <rPh sb="0" eb="2">
      <t>イシモト</t>
    </rPh>
    <rPh sb="3" eb="5">
      <t>ミサキ</t>
    </rPh>
    <phoneticPr fontId="19"/>
  </si>
  <si>
    <t>イシモト　ミサキ</t>
  </si>
  <si>
    <t>鴨志田</t>
  </si>
  <si>
    <t>横浜市立もえぎ野中学校</t>
  </si>
  <si>
    <t>石山　雄太</t>
    <rPh sb="0" eb="2">
      <t>イシヤマ</t>
    </rPh>
    <rPh sb="3" eb="5">
      <t>ユウタ</t>
    </rPh>
    <phoneticPr fontId="19"/>
  </si>
  <si>
    <t>イシヤマ　ユウタ</t>
  </si>
  <si>
    <t>市ヶ尾</t>
  </si>
  <si>
    <t>横浜市立あざみ野中学校</t>
  </si>
  <si>
    <t>伊従　慎也</t>
    <rPh sb="0" eb="2">
      <t>イジュウ</t>
    </rPh>
    <rPh sb="3" eb="5">
      <t>シンヤ</t>
    </rPh>
    <phoneticPr fontId="5"/>
  </si>
  <si>
    <t>イジュウ　シンヤ</t>
  </si>
  <si>
    <t>横浜市立鴨志田中学校</t>
  </si>
  <si>
    <t>泉田 裕紀子</t>
    <rPh sb="0" eb="2">
      <t>イズミダ</t>
    </rPh>
    <rPh sb="3" eb="4">
      <t>ユキコ</t>
    </rPh>
    <phoneticPr fontId="19"/>
  </si>
  <si>
    <t>イズミダ ユキコ紀子</t>
  </si>
  <si>
    <t>都筑</t>
    <rPh sb="0" eb="2">
      <t>ツヅキ</t>
    </rPh>
    <phoneticPr fontId="19"/>
  </si>
  <si>
    <t>中川</t>
  </si>
  <si>
    <t>横浜市立市ヶ尾中学校</t>
  </si>
  <si>
    <t>井関　渉希</t>
    <rPh sb="0" eb="2">
      <t>イゼキ</t>
    </rPh>
    <rPh sb="3" eb="4">
      <t>ワタ</t>
    </rPh>
    <rPh sb="4" eb="5">
      <t>キ</t>
    </rPh>
    <phoneticPr fontId="5"/>
  </si>
  <si>
    <t>イゼキ　ワタキ</t>
  </si>
  <si>
    <t>茅ヶ崎</t>
  </si>
  <si>
    <t>横浜市立あかね台中学校</t>
    <rPh sb="0" eb="2">
      <t>ヨコハマ</t>
    </rPh>
    <rPh sb="2" eb="4">
      <t>シリツ</t>
    </rPh>
    <rPh sb="7" eb="8">
      <t>ダイ</t>
    </rPh>
    <rPh sb="8" eb="11">
      <t>チュウガッコウ</t>
    </rPh>
    <phoneticPr fontId="23"/>
  </si>
  <si>
    <t>磯貝　祐也</t>
    <rPh sb="0" eb="2">
      <t>イソガイ</t>
    </rPh>
    <rPh sb="3" eb="5">
      <t>ユウヤ</t>
    </rPh>
    <phoneticPr fontId="19"/>
  </si>
  <si>
    <t>イソガイ　ユウヤ</t>
  </si>
  <si>
    <t>中川西</t>
  </si>
  <si>
    <t>横浜市立中川中学校</t>
  </si>
  <si>
    <t>五十川　哲郎</t>
    <rPh sb="0" eb="3">
      <t>イソガワ</t>
    </rPh>
    <rPh sb="4" eb="6">
      <t>テツロウ</t>
    </rPh>
    <phoneticPr fontId="5"/>
  </si>
  <si>
    <t>イソガワ　テツロウ</t>
  </si>
  <si>
    <t>都田</t>
  </si>
  <si>
    <t>横浜市立茅ヶ崎中学校</t>
  </si>
  <si>
    <t>磯部　颯一郎</t>
    <rPh sb="0" eb="2">
      <t>イソベ</t>
    </rPh>
    <rPh sb="3" eb="4">
      <t>ソウ</t>
    </rPh>
    <rPh sb="4" eb="6">
      <t>イチロウ</t>
    </rPh>
    <phoneticPr fontId="5"/>
  </si>
  <si>
    <t>イソベ　ソウイチロウ</t>
  </si>
  <si>
    <t>川和</t>
  </si>
  <si>
    <t>横浜市立中川西中学校</t>
  </si>
  <si>
    <t>磯部　凌太</t>
    <rPh sb="0" eb="2">
      <t>イソベ</t>
    </rPh>
    <rPh sb="3" eb="4">
      <t>リョウ</t>
    </rPh>
    <rPh sb="4" eb="5">
      <t>タ</t>
    </rPh>
    <phoneticPr fontId="6"/>
  </si>
  <si>
    <t>イソベ　リョウタ</t>
  </si>
  <si>
    <t>荏田南</t>
  </si>
  <si>
    <t>横浜市立都田中学校</t>
  </si>
  <si>
    <t>磯谷　虹介</t>
    <rPh sb="0" eb="2">
      <t>イソヤ</t>
    </rPh>
    <rPh sb="3" eb="4">
      <t>ニジ</t>
    </rPh>
    <rPh sb="4" eb="5">
      <t>スケ</t>
    </rPh>
    <phoneticPr fontId="5"/>
  </si>
  <si>
    <t>イソヤ　ニジスケ</t>
  </si>
  <si>
    <t>横浜市立川和中学校</t>
  </si>
  <si>
    <t>入田　涼平</t>
    <rPh sb="0" eb="1">
      <t>イ</t>
    </rPh>
    <rPh sb="1" eb="2">
      <t>タ</t>
    </rPh>
    <rPh sb="3" eb="4">
      <t>リョウ</t>
    </rPh>
    <rPh sb="4" eb="5">
      <t>ヘイ</t>
    </rPh>
    <phoneticPr fontId="19"/>
  </si>
  <si>
    <t>イタ　リョウヘイ</t>
  </si>
  <si>
    <t>横浜市立荏田南中学校</t>
  </si>
  <si>
    <t>市川　　葵</t>
    <rPh sb="0" eb="2">
      <t>イチカワ</t>
    </rPh>
    <rPh sb="4" eb="5">
      <t>アオイ</t>
    </rPh>
    <phoneticPr fontId="19"/>
  </si>
  <si>
    <t>イチカワ　　アオイ</t>
  </si>
  <si>
    <t>横浜市立東山田中学校</t>
    <rPh sb="0" eb="2">
      <t>ヨコハマ</t>
    </rPh>
    <rPh sb="2" eb="4">
      <t>シリツ</t>
    </rPh>
    <rPh sb="4" eb="7">
      <t>ヒガシヤマダ</t>
    </rPh>
    <rPh sb="7" eb="10">
      <t>チュウガッコウ</t>
    </rPh>
    <phoneticPr fontId="5"/>
  </si>
  <si>
    <t>市川  友里恵</t>
    <rPh sb="0" eb="2">
      <t>イチカワ</t>
    </rPh>
    <rPh sb="4" eb="5">
      <t>トモ</t>
    </rPh>
    <rPh sb="5" eb="6">
      <t>サト</t>
    </rPh>
    <rPh sb="6" eb="7">
      <t>メグミ</t>
    </rPh>
    <phoneticPr fontId="19"/>
  </si>
  <si>
    <t>イチカワ  トモサトメグミ</t>
  </si>
  <si>
    <t>戸塚</t>
    <rPh sb="0" eb="2">
      <t>トツカ</t>
    </rPh>
    <phoneticPr fontId="19"/>
  </si>
  <si>
    <t>大正</t>
  </si>
  <si>
    <t>横浜市立早渕中学校</t>
    <rPh sb="0" eb="2">
      <t>ヨコハマ</t>
    </rPh>
    <rPh sb="2" eb="4">
      <t>シリツ</t>
    </rPh>
    <rPh sb="4" eb="6">
      <t>ハヤブチ</t>
    </rPh>
    <rPh sb="6" eb="9">
      <t>チュウガッコウ</t>
    </rPh>
    <phoneticPr fontId="5"/>
  </si>
  <si>
    <t>市川　彩乃</t>
    <rPh sb="0" eb="2">
      <t>イチカワ</t>
    </rPh>
    <rPh sb="3" eb="4">
      <t>アヤ</t>
    </rPh>
    <rPh sb="4" eb="5">
      <t>ノ</t>
    </rPh>
    <phoneticPr fontId="19"/>
  </si>
  <si>
    <t>イチカワ　アヤノ</t>
  </si>
  <si>
    <t>戸塚</t>
  </si>
  <si>
    <t>市川　聖香</t>
    <rPh sb="0" eb="2">
      <t>イチカワ</t>
    </rPh>
    <rPh sb="3" eb="5">
      <t>キヨカ</t>
    </rPh>
    <phoneticPr fontId="19"/>
  </si>
  <si>
    <t>イチカワ　キヨカ</t>
  </si>
  <si>
    <t>舞岡</t>
  </si>
  <si>
    <t>横浜市立大正中学校</t>
  </si>
  <si>
    <t>市川　大地</t>
    <rPh sb="0" eb="2">
      <t>イチカワ</t>
    </rPh>
    <rPh sb="3" eb="5">
      <t>ダイチ</t>
    </rPh>
    <phoneticPr fontId="19"/>
  </si>
  <si>
    <t>イチカワ　ダイチ</t>
  </si>
  <si>
    <t>豊田</t>
  </si>
  <si>
    <t>横浜市立戸塚中学校</t>
  </si>
  <si>
    <t>市川　真美</t>
    <rPh sb="0" eb="2">
      <t>イチカワ</t>
    </rPh>
    <rPh sb="3" eb="5">
      <t>マミ</t>
    </rPh>
    <phoneticPr fontId="19"/>
  </si>
  <si>
    <t>イチカワ　マミ</t>
  </si>
  <si>
    <t>名瀬</t>
  </si>
  <si>
    <t>横浜市立舞岡中学校</t>
  </si>
  <si>
    <t>市川　玲奈</t>
    <rPh sb="0" eb="2">
      <t>イチカワ</t>
    </rPh>
    <rPh sb="3" eb="5">
      <t>レイナ</t>
    </rPh>
    <phoneticPr fontId="5"/>
  </si>
  <si>
    <t>イチカワ　レイナ</t>
  </si>
  <si>
    <t>深谷</t>
  </si>
  <si>
    <t>横浜市立豊田中学校</t>
  </si>
  <si>
    <t>市田　陸</t>
    <rPh sb="0" eb="1">
      <t>イチ</t>
    </rPh>
    <rPh sb="1" eb="2">
      <t>タ</t>
    </rPh>
    <rPh sb="3" eb="4">
      <t>リク</t>
    </rPh>
    <phoneticPr fontId="19"/>
  </si>
  <si>
    <t>イチタ　リク</t>
  </si>
  <si>
    <t>秋葉</t>
  </si>
  <si>
    <t>横浜市立名瀬中学校</t>
  </si>
  <si>
    <t>一之瀬　優香</t>
    <rPh sb="0" eb="3">
      <t>イチノセ</t>
    </rPh>
    <rPh sb="4" eb="6">
      <t>ユウカ</t>
    </rPh>
    <phoneticPr fontId="19"/>
  </si>
  <si>
    <t>イチノセ　ユウカ</t>
  </si>
  <si>
    <t>平戸</t>
  </si>
  <si>
    <t>横浜市立深谷中学校</t>
  </si>
  <si>
    <t>一寸木　遥子</t>
    <rPh sb="0" eb="2">
      <t>イッスン</t>
    </rPh>
    <rPh sb="2" eb="3">
      <t>キ</t>
    </rPh>
    <rPh sb="4" eb="5">
      <t>ハル</t>
    </rPh>
    <rPh sb="5" eb="6">
      <t>コ</t>
    </rPh>
    <phoneticPr fontId="19"/>
  </si>
  <si>
    <t>イッスンキ　ハルコ</t>
  </si>
  <si>
    <t>南戸塚</t>
  </si>
  <si>
    <t>横浜市立秋葉中学校</t>
  </si>
  <si>
    <t>伊藤　宇宙</t>
    <rPh sb="0" eb="2">
      <t>イトウ</t>
    </rPh>
    <rPh sb="3" eb="5">
      <t>ウチュウ</t>
    </rPh>
    <phoneticPr fontId="19"/>
  </si>
  <si>
    <t>イトウ　ウチュウ</t>
  </si>
  <si>
    <t>本郷</t>
  </si>
  <si>
    <t>横浜市立平戸中学校</t>
  </si>
  <si>
    <t>伊藤　直哉</t>
    <rPh sb="0" eb="2">
      <t>イトウ</t>
    </rPh>
    <rPh sb="3" eb="5">
      <t>ナオヤ</t>
    </rPh>
    <phoneticPr fontId="5"/>
  </si>
  <si>
    <t>イトウ　ナオヤ</t>
  </si>
  <si>
    <t>栄</t>
  </si>
  <si>
    <t>上郷</t>
  </si>
  <si>
    <t>横浜市立南戸塚中学校</t>
  </si>
  <si>
    <t>伊東　寛泰</t>
    <rPh sb="0" eb="2">
      <t>イトウ</t>
    </rPh>
    <rPh sb="3" eb="5">
      <t>ヒロヤス</t>
    </rPh>
    <phoneticPr fontId="3"/>
  </si>
  <si>
    <t>イトウ　ヒロヤス</t>
  </si>
  <si>
    <t>桂台</t>
  </si>
  <si>
    <t>横浜市立本郷中学校</t>
  </si>
  <si>
    <t>稲毛  香奈</t>
    <rPh sb="0" eb="2">
      <t>イナゲ</t>
    </rPh>
    <rPh sb="4" eb="6">
      <t>カナ</t>
    </rPh>
    <phoneticPr fontId="19"/>
  </si>
  <si>
    <t>イナゲ  カナ</t>
  </si>
  <si>
    <t>西本郷</t>
  </si>
  <si>
    <t>横浜市立上郷中学校</t>
  </si>
  <si>
    <t>稲子　彩加</t>
    <rPh sb="0" eb="2">
      <t>イナゴ</t>
    </rPh>
    <rPh sb="3" eb="4">
      <t>アヤ</t>
    </rPh>
    <rPh sb="4" eb="5">
      <t>カ</t>
    </rPh>
    <phoneticPr fontId="19"/>
  </si>
  <si>
    <t>イナゴ　アヤカ</t>
  </si>
  <si>
    <t>飯島</t>
  </si>
  <si>
    <t>横浜市立桂台中学校</t>
  </si>
  <si>
    <t>稲本　梨乃</t>
    <rPh sb="0" eb="2">
      <t>イナモト</t>
    </rPh>
    <rPh sb="3" eb="5">
      <t>リノ</t>
    </rPh>
    <phoneticPr fontId="5"/>
  </si>
  <si>
    <t>イナモト　リノ</t>
  </si>
  <si>
    <t>庄戸</t>
  </si>
  <si>
    <t>横浜市立西本郷中学校</t>
  </si>
  <si>
    <t>猪井　夢人</t>
    <rPh sb="0" eb="2">
      <t>イノイ</t>
    </rPh>
    <rPh sb="3" eb="4">
      <t>ユメ</t>
    </rPh>
    <rPh sb="4" eb="5">
      <t>ヒト</t>
    </rPh>
    <phoneticPr fontId="19"/>
  </si>
  <si>
    <t>イノイ　ユメヒト</t>
  </si>
  <si>
    <t>小山台</t>
  </si>
  <si>
    <t>横浜市立飯島中学校</t>
  </si>
  <si>
    <t>井上  椋堅</t>
    <rPh sb="0" eb="2">
      <t>イノウエ</t>
    </rPh>
    <rPh sb="4" eb="5">
      <t>リョウ</t>
    </rPh>
    <rPh sb="5" eb="6">
      <t>ケン</t>
    </rPh>
    <phoneticPr fontId="19"/>
  </si>
  <si>
    <t>イノウエ  リョウケン</t>
  </si>
  <si>
    <t>泉</t>
  </si>
  <si>
    <t>岡津</t>
  </si>
  <si>
    <t>井上　明日翔</t>
    <rPh sb="0" eb="2">
      <t>イノウエ</t>
    </rPh>
    <rPh sb="3" eb="5">
      <t>アシタ</t>
    </rPh>
    <rPh sb="5" eb="6">
      <t>ショウ</t>
    </rPh>
    <phoneticPr fontId="19"/>
  </si>
  <si>
    <t>イノウエ　アシタショウ</t>
  </si>
  <si>
    <t>中和田</t>
  </si>
  <si>
    <t>横浜市立小山台中学校</t>
  </si>
  <si>
    <t>井上　一真</t>
    <rPh sb="0" eb="2">
      <t>イノウエ</t>
    </rPh>
    <rPh sb="3" eb="4">
      <t>イチ</t>
    </rPh>
    <rPh sb="4" eb="5">
      <t>シン</t>
    </rPh>
    <phoneticPr fontId="19"/>
  </si>
  <si>
    <t>イノウエ　イチシン</t>
  </si>
  <si>
    <t>泉が丘</t>
  </si>
  <si>
    <t>横浜市立岡津中学校</t>
  </si>
  <si>
    <t>井上　颯斗</t>
    <rPh sb="0" eb="2">
      <t>イノウエ</t>
    </rPh>
    <rPh sb="3" eb="4">
      <t>ソウ</t>
    </rPh>
    <rPh sb="4" eb="5">
      <t>ハカル</t>
    </rPh>
    <phoneticPr fontId="19"/>
  </si>
  <si>
    <t>イノウエ　ソウハカル</t>
  </si>
  <si>
    <t>中田</t>
  </si>
  <si>
    <t>横浜市立中和田中学校</t>
  </si>
  <si>
    <t>井上　岳流</t>
    <rPh sb="0" eb="2">
      <t>イノウエ</t>
    </rPh>
    <rPh sb="3" eb="4">
      <t>タケ</t>
    </rPh>
    <rPh sb="4" eb="5">
      <t>ル</t>
    </rPh>
    <phoneticPr fontId="19"/>
  </si>
  <si>
    <t>イノウエ　タケル</t>
  </si>
  <si>
    <t>上飯田</t>
  </si>
  <si>
    <t>横浜市立泉が丘中学校</t>
  </si>
  <si>
    <t>井上　直士</t>
    <rPh sb="0" eb="2">
      <t>イノウエ</t>
    </rPh>
    <rPh sb="3" eb="5">
      <t>ナオシ</t>
    </rPh>
    <phoneticPr fontId="19"/>
  </si>
  <si>
    <t>イノウエ　ナオシ</t>
  </si>
  <si>
    <t>いずみ野</t>
  </si>
  <si>
    <t>横浜市立中田中学校</t>
  </si>
  <si>
    <t>井上 裕翔</t>
    <rPh sb="0" eb="2">
      <t>イノウエ</t>
    </rPh>
    <rPh sb="3" eb="4">
      <t>ユウ</t>
    </rPh>
    <rPh sb="4" eb="5">
      <t>ショウ</t>
    </rPh>
    <phoneticPr fontId="19"/>
  </si>
  <si>
    <t>イノウエ ユウショウ</t>
  </si>
  <si>
    <t>汲沢</t>
  </si>
  <si>
    <t>横浜市立上飯田中学校</t>
  </si>
  <si>
    <t>猪俣　昇吾</t>
    <rPh sb="0" eb="2">
      <t>イノマタ</t>
    </rPh>
    <rPh sb="3" eb="4">
      <t>ノボ</t>
    </rPh>
    <rPh sb="4" eb="5">
      <t>ゴ</t>
    </rPh>
    <phoneticPr fontId="5"/>
  </si>
  <si>
    <t>イノマタ　ノボゴ</t>
  </si>
  <si>
    <t>領家</t>
  </si>
  <si>
    <t>横浜市立いずみ野中学校</t>
  </si>
  <si>
    <t>庵原　夏帆</t>
    <rPh sb="0" eb="2">
      <t>イハラ</t>
    </rPh>
    <rPh sb="3" eb="4">
      <t>ナツ</t>
    </rPh>
    <rPh sb="4" eb="5">
      <t>ホ</t>
    </rPh>
    <phoneticPr fontId="19"/>
  </si>
  <si>
    <t>イハラ　ナツホ</t>
  </si>
  <si>
    <t>横浜市立汲沢中学校</t>
  </si>
  <si>
    <t>指宿　朱音</t>
    <rPh sb="0" eb="2">
      <t>イブスキ</t>
    </rPh>
    <rPh sb="3" eb="4">
      <t>シュ</t>
    </rPh>
    <rPh sb="4" eb="5">
      <t>オト</t>
    </rPh>
    <phoneticPr fontId="19"/>
  </si>
  <si>
    <t>イブスキ　シュオト</t>
  </si>
  <si>
    <t>瀬谷</t>
  </si>
  <si>
    <t>横浜市立領家中学校</t>
  </si>
  <si>
    <t>今井　心太</t>
    <rPh sb="0" eb="1">
      <t>イマ</t>
    </rPh>
    <rPh sb="1" eb="2">
      <t>イ</t>
    </rPh>
    <rPh sb="3" eb="4">
      <t>シン</t>
    </rPh>
    <rPh sb="4" eb="5">
      <t>タ</t>
    </rPh>
    <phoneticPr fontId="19"/>
  </si>
  <si>
    <t>イマイ　シンタ</t>
  </si>
  <si>
    <t>原</t>
  </si>
  <si>
    <t>今井　泰輔</t>
    <rPh sb="0" eb="2">
      <t>イマイ</t>
    </rPh>
    <rPh sb="3" eb="5">
      <t>タイスケ</t>
    </rPh>
    <phoneticPr fontId="19"/>
  </si>
  <si>
    <t>イマイ　タイスケ</t>
  </si>
  <si>
    <t>南瀬谷</t>
  </si>
  <si>
    <t>横浜市立瀬谷中学校</t>
  </si>
  <si>
    <t>今井　隼人</t>
    <rPh sb="0" eb="2">
      <t>イマイ</t>
    </rPh>
    <rPh sb="3" eb="5">
      <t>ハヤト</t>
    </rPh>
    <phoneticPr fontId="5"/>
  </si>
  <si>
    <t>イマイ　ハヤト</t>
  </si>
  <si>
    <t>東野</t>
  </si>
  <si>
    <t>横浜市立原中学校</t>
  </si>
  <si>
    <t>今井　美里</t>
    <rPh sb="0" eb="1">
      <t>イマ</t>
    </rPh>
    <rPh sb="1" eb="2">
      <t>イ</t>
    </rPh>
    <rPh sb="3" eb="5">
      <t>ミサト</t>
    </rPh>
    <phoneticPr fontId="19"/>
  </si>
  <si>
    <t>イマイ　ミサト</t>
  </si>
  <si>
    <t>下瀬谷</t>
  </si>
  <si>
    <t>横浜市立南瀬谷中学校</t>
  </si>
  <si>
    <t>今井　未来</t>
    <rPh sb="0" eb="2">
      <t>イマイ</t>
    </rPh>
    <rPh sb="3" eb="5">
      <t>ミライ</t>
    </rPh>
    <phoneticPr fontId="5"/>
  </si>
  <si>
    <t>イマイ　ミライ</t>
  </si>
  <si>
    <t>川崎</t>
    <rPh sb="0" eb="2">
      <t>カワサキ</t>
    </rPh>
    <phoneticPr fontId="19"/>
  </si>
  <si>
    <t>大師</t>
  </si>
  <si>
    <t>横浜市立東野中学校</t>
  </si>
  <si>
    <t>今井　崇人</t>
    <rPh sb="0" eb="2">
      <t>イマイ</t>
    </rPh>
    <rPh sb="3" eb="5">
      <t>ムネヒト</t>
    </rPh>
    <phoneticPr fontId="5"/>
  </si>
  <si>
    <t>イマイ　ムネヒト</t>
  </si>
  <si>
    <t>川崎</t>
  </si>
  <si>
    <t>南大師</t>
  </si>
  <si>
    <t>横浜市立下瀬谷中学校</t>
  </si>
  <si>
    <t>川崎市立</t>
    <rPh sb="0" eb="2">
      <t>カワサキ</t>
    </rPh>
    <rPh sb="2" eb="4">
      <t>シリツ</t>
    </rPh>
    <phoneticPr fontId="5"/>
  </si>
  <si>
    <t>今泉　星斗</t>
    <rPh sb="0" eb="2">
      <t>イマイズミ</t>
    </rPh>
    <rPh sb="3" eb="4">
      <t>ホシ</t>
    </rPh>
    <rPh sb="4" eb="5">
      <t>ト</t>
    </rPh>
    <phoneticPr fontId="3"/>
  </si>
  <si>
    <t>イマイズミ　ホシト</t>
  </si>
  <si>
    <t>川中島</t>
  </si>
  <si>
    <t>川崎市立大師中学校</t>
  </si>
  <si>
    <t>今川　峻一朗</t>
    <rPh sb="0" eb="2">
      <t>イマガワ</t>
    </rPh>
    <rPh sb="3" eb="4">
      <t>シュン</t>
    </rPh>
    <rPh sb="4" eb="6">
      <t>イチロウ</t>
    </rPh>
    <phoneticPr fontId="5"/>
  </si>
  <si>
    <t>イマガワ　シュンイチロウ</t>
  </si>
  <si>
    <t>桜本</t>
  </si>
  <si>
    <t>川崎市立南大師中学校</t>
  </si>
  <si>
    <t>今田　沙希</t>
    <rPh sb="0" eb="2">
      <t>イマダ</t>
    </rPh>
    <rPh sb="3" eb="5">
      <t>サキ</t>
    </rPh>
    <phoneticPr fontId="19"/>
  </si>
  <si>
    <t>イマダ　サキ</t>
  </si>
  <si>
    <t>臨港</t>
  </si>
  <si>
    <t>川崎市立川中島中学校</t>
  </si>
  <si>
    <t>伊與田　和希</t>
    <rPh sb="0" eb="3">
      <t>イヨダ</t>
    </rPh>
    <rPh sb="4" eb="6">
      <t>カズキ</t>
    </rPh>
    <phoneticPr fontId="19"/>
  </si>
  <si>
    <t>イヨダ　カズキ</t>
  </si>
  <si>
    <t>田島</t>
  </si>
  <si>
    <t>川崎市立桜本中学校</t>
  </si>
  <si>
    <t>祝田　祐奎</t>
    <rPh sb="0" eb="2">
      <t>イワイダ</t>
    </rPh>
    <rPh sb="3" eb="4">
      <t>ユウ</t>
    </rPh>
    <rPh sb="4" eb="5">
      <t>ケイ</t>
    </rPh>
    <phoneticPr fontId="25"/>
  </si>
  <si>
    <t>イワイダ　ユウケイ</t>
  </si>
  <si>
    <t>京町</t>
  </si>
  <si>
    <t>川崎市立臨港中学校</t>
  </si>
  <si>
    <t>岩崎　楓</t>
    <rPh sb="0" eb="2">
      <t>イワサキ</t>
    </rPh>
    <rPh sb="3" eb="4">
      <t>カエデ</t>
    </rPh>
    <phoneticPr fontId="25"/>
  </si>
  <si>
    <t>イワサキ　カエデ</t>
  </si>
  <si>
    <t>渡戸</t>
  </si>
  <si>
    <t>川崎市立田島中学校</t>
  </si>
  <si>
    <t>岩崎　玲実</t>
    <rPh sb="0" eb="2">
      <t>イワサキ</t>
    </rPh>
    <rPh sb="3" eb="5">
      <t>レイミ</t>
    </rPh>
    <phoneticPr fontId="5"/>
  </si>
  <si>
    <t>イワサキ　レイミ</t>
  </si>
  <si>
    <t>川・富士見</t>
  </si>
  <si>
    <t>川崎市立京町中学校</t>
  </si>
  <si>
    <t>岩田　奈穂</t>
    <rPh sb="0" eb="2">
      <t>イワタ</t>
    </rPh>
    <rPh sb="3" eb="5">
      <t>ナホ</t>
    </rPh>
    <phoneticPr fontId="5"/>
  </si>
  <si>
    <t>イワタ　ナホ</t>
  </si>
  <si>
    <t>川崎市立渡田中学校</t>
  </si>
  <si>
    <t>岩田　竜平</t>
    <rPh sb="0" eb="2">
      <t>イワダ</t>
    </rPh>
    <rPh sb="3" eb="5">
      <t>リュウヘイ</t>
    </rPh>
    <phoneticPr fontId="19"/>
  </si>
  <si>
    <t>イワダ　リュウヘイ</t>
  </si>
  <si>
    <t>幸</t>
    <rPh sb="0" eb="1">
      <t>サチ</t>
    </rPh>
    <phoneticPr fontId="19"/>
  </si>
  <si>
    <t>川崎市立富士見中学校</t>
  </si>
  <si>
    <t>岩谷  真吾</t>
    <rPh sb="0" eb="1">
      <t>イワ</t>
    </rPh>
    <rPh sb="1" eb="2">
      <t>タニ</t>
    </rPh>
    <rPh sb="4" eb="6">
      <t>シンゴ</t>
    </rPh>
    <phoneticPr fontId="19"/>
  </si>
  <si>
    <t>イワタニ  シンゴ</t>
  </si>
  <si>
    <t>川・富士見</t>
    <phoneticPr fontId="5"/>
  </si>
  <si>
    <t>南河原</t>
  </si>
  <si>
    <t>川崎市立川崎中学校</t>
  </si>
  <si>
    <t>岩波　亜紗希</t>
    <rPh sb="0" eb="2">
      <t>イワナミ</t>
    </rPh>
    <rPh sb="3" eb="4">
      <t>ア</t>
    </rPh>
    <rPh sb="4" eb="5">
      <t>サ</t>
    </rPh>
    <rPh sb="5" eb="6">
      <t>マレ</t>
    </rPh>
    <phoneticPr fontId="19"/>
  </si>
  <si>
    <t>イワナミ　アサマレ</t>
  </si>
  <si>
    <t>御幸</t>
  </si>
  <si>
    <t>川崎市立川崎高等学校附属中学校</t>
  </si>
  <si>
    <t>岩本　彩香</t>
    <rPh sb="0" eb="2">
      <t>イワモト</t>
    </rPh>
    <rPh sb="3" eb="4">
      <t>サイ</t>
    </rPh>
    <rPh sb="4" eb="5">
      <t>カ</t>
    </rPh>
    <phoneticPr fontId="19"/>
  </si>
  <si>
    <t>イワモト　サイカ</t>
  </si>
  <si>
    <t>塚越</t>
  </si>
  <si>
    <t>川崎市立南河原中学校</t>
  </si>
  <si>
    <t>植田  裕香</t>
    <rPh sb="0" eb="2">
      <t>ウエダ</t>
    </rPh>
    <rPh sb="4" eb="5">
      <t>ユウ</t>
    </rPh>
    <rPh sb="5" eb="6">
      <t>カ</t>
    </rPh>
    <phoneticPr fontId="19"/>
  </si>
  <si>
    <t>ウエダ  ユウカ</t>
  </si>
  <si>
    <t>日吉</t>
  </si>
  <si>
    <t>川崎市立御幸中学校</t>
  </si>
  <si>
    <t>上原　ひかる</t>
    <rPh sb="0" eb="2">
      <t>ウエハラ</t>
    </rPh>
    <phoneticPr fontId="19"/>
  </si>
  <si>
    <t>ウエハラ　ヒカル</t>
  </si>
  <si>
    <t>南加瀬</t>
  </si>
  <si>
    <t>川崎市立塚越中学校</t>
  </si>
  <si>
    <t>上原　美朱</t>
    <rPh sb="0" eb="2">
      <t>ウエハラ</t>
    </rPh>
    <rPh sb="3" eb="4">
      <t>ビ</t>
    </rPh>
    <rPh sb="4" eb="5">
      <t>シュ</t>
    </rPh>
    <phoneticPr fontId="19"/>
  </si>
  <si>
    <t>ウエハラ　ビシュ</t>
  </si>
  <si>
    <t>川崎市立日吉中学校</t>
  </si>
  <si>
    <t>植松　陸斗</t>
    <rPh sb="0" eb="2">
      <t>ウエマツ</t>
    </rPh>
    <rPh sb="3" eb="4">
      <t>リク</t>
    </rPh>
    <rPh sb="4" eb="5">
      <t>ト</t>
    </rPh>
    <phoneticPr fontId="5"/>
  </si>
  <si>
    <t>ウエマツ　リクト</t>
  </si>
  <si>
    <t>中原</t>
    <rPh sb="0" eb="2">
      <t>ナカハラ</t>
    </rPh>
    <phoneticPr fontId="19"/>
  </si>
  <si>
    <t>平間</t>
  </si>
  <si>
    <t>川崎市立南加瀬中学校</t>
  </si>
  <si>
    <t>上山　達也</t>
    <rPh sb="0" eb="2">
      <t>ウエヤマ</t>
    </rPh>
    <rPh sb="3" eb="5">
      <t>タツヤ</t>
    </rPh>
    <phoneticPr fontId="5"/>
  </si>
  <si>
    <t>ウエヤマ　タツヤ</t>
  </si>
  <si>
    <t>川・玉川</t>
  </si>
  <si>
    <t>内田　結菜</t>
    <rPh sb="0" eb="2">
      <t>ウチダ</t>
    </rPh>
    <rPh sb="3" eb="4">
      <t>ケツ</t>
    </rPh>
    <rPh sb="4" eb="5">
      <t>ナ</t>
    </rPh>
    <phoneticPr fontId="19"/>
  </si>
  <si>
    <t>ウチダ　ケツナ</t>
  </si>
  <si>
    <t>住吉</t>
  </si>
  <si>
    <t>川崎市立平間中学校</t>
  </si>
  <si>
    <t>内田　舞</t>
    <rPh sb="0" eb="2">
      <t>ウチダ</t>
    </rPh>
    <rPh sb="3" eb="4">
      <t>マイ</t>
    </rPh>
    <phoneticPr fontId="19"/>
  </si>
  <si>
    <t>ウチダ　マイ</t>
  </si>
  <si>
    <t>井田</t>
  </si>
  <si>
    <t>川崎市立玉川中学校</t>
  </si>
  <si>
    <t>内田　力</t>
    <rPh sb="0" eb="2">
      <t>ウチダ</t>
    </rPh>
    <rPh sb="3" eb="4">
      <t>リキ</t>
    </rPh>
    <phoneticPr fontId="25"/>
  </si>
  <si>
    <t>ウチダ　リキ</t>
  </si>
  <si>
    <t>今井</t>
  </si>
  <si>
    <t>川崎市立住吉中学校</t>
  </si>
  <si>
    <t>内野  恵輔</t>
    <rPh sb="0" eb="2">
      <t>ウチノ</t>
    </rPh>
    <rPh sb="4" eb="5">
      <t>メグミ</t>
    </rPh>
    <rPh sb="5" eb="6">
      <t>スケ</t>
    </rPh>
    <phoneticPr fontId="19"/>
  </si>
  <si>
    <t>ウチノ  メグミスケ</t>
  </si>
  <si>
    <t>川・中原</t>
  </si>
  <si>
    <t>川崎市立井田中学校</t>
  </si>
  <si>
    <t>内野  陽二郎</t>
    <rPh sb="0" eb="2">
      <t>ウチノ</t>
    </rPh>
    <rPh sb="4" eb="5">
      <t>ヨウ</t>
    </rPh>
    <rPh sb="5" eb="7">
      <t>ジロウ</t>
    </rPh>
    <phoneticPr fontId="19"/>
  </si>
  <si>
    <t>ウチノ  ヨウジロウ</t>
  </si>
  <si>
    <t>宮内</t>
  </si>
  <si>
    <t>川崎市立今井中学校</t>
  </si>
  <si>
    <t>内山　華澄</t>
    <rPh sb="0" eb="2">
      <t>ウチヤマ</t>
    </rPh>
    <rPh sb="3" eb="4">
      <t>カ</t>
    </rPh>
    <rPh sb="4" eb="5">
      <t>スミ</t>
    </rPh>
    <phoneticPr fontId="19"/>
  </si>
  <si>
    <t>ウチヤマ　カスミ</t>
  </si>
  <si>
    <t>西中原</t>
  </si>
  <si>
    <t>川崎市立中原中学校</t>
  </si>
  <si>
    <t>内山　萌</t>
    <rPh sb="0" eb="2">
      <t>ウチヤマ</t>
    </rPh>
    <rPh sb="3" eb="4">
      <t>モエ</t>
    </rPh>
    <phoneticPr fontId="19"/>
  </si>
  <si>
    <t>ウチヤマ　モエ</t>
  </si>
  <si>
    <t>川崎市立宮内中学校</t>
  </si>
  <si>
    <t>梅津　彩</t>
    <rPh sb="0" eb="2">
      <t>ウメツ</t>
    </rPh>
    <rPh sb="3" eb="4">
      <t>アヤ</t>
    </rPh>
    <phoneticPr fontId="19"/>
  </si>
  <si>
    <t>ウメツ　アヤ</t>
  </si>
  <si>
    <t>高津</t>
    <rPh sb="0" eb="2">
      <t>タカツ</t>
    </rPh>
    <phoneticPr fontId="19"/>
  </si>
  <si>
    <t>東橘</t>
  </si>
  <si>
    <t>川崎市立西中原中学校</t>
  </si>
  <si>
    <t>梅津　行央</t>
    <rPh sb="0" eb="1">
      <t>ウメ</t>
    </rPh>
    <rPh sb="1" eb="2">
      <t>ツ</t>
    </rPh>
    <rPh sb="3" eb="4">
      <t>ユ</t>
    </rPh>
    <rPh sb="4" eb="5">
      <t>オウ</t>
    </rPh>
    <phoneticPr fontId="5"/>
  </si>
  <si>
    <t>ウメツ　ユオウ</t>
  </si>
  <si>
    <t>川・橘</t>
  </si>
  <si>
    <t>梅原　清香</t>
    <rPh sb="0" eb="2">
      <t>ウメハラ</t>
    </rPh>
    <rPh sb="3" eb="5">
      <t>キヨカ</t>
    </rPh>
    <phoneticPr fontId="19"/>
  </si>
  <si>
    <t>ウメハラ　キヨカ</t>
  </si>
  <si>
    <t>高津</t>
  </si>
  <si>
    <t>川崎市立東橘中学校</t>
  </si>
  <si>
    <t>梅原　尚也</t>
    <rPh sb="0" eb="2">
      <t>ウメハラ</t>
    </rPh>
    <rPh sb="3" eb="5">
      <t>ナオヤ</t>
    </rPh>
    <phoneticPr fontId="19"/>
  </si>
  <si>
    <t>ウメハラ　ナオヤ</t>
  </si>
  <si>
    <t>東高津</t>
  </si>
  <si>
    <t>川崎市立橘中学校</t>
  </si>
  <si>
    <t>梅原　遥</t>
    <rPh sb="0" eb="2">
      <t>うめはら</t>
    </rPh>
    <rPh sb="3" eb="4">
      <t>はるか</t>
    </rPh>
    <phoneticPr fontId="24" type="Hiragana" alignment="distributed"/>
  </si>
  <si>
    <t>うめはら　はるか</t>
  </si>
  <si>
    <t>西高津</t>
  </si>
  <si>
    <t>川崎市立高津中学校</t>
  </si>
  <si>
    <t>梅原　三奈代</t>
    <rPh sb="0" eb="2">
      <t>うめばら</t>
    </rPh>
    <rPh sb="3" eb="4">
      <t>み</t>
    </rPh>
    <rPh sb="4" eb="5">
      <t>な</t>
    </rPh>
    <rPh sb="5" eb="6">
      <t>よ</t>
    </rPh>
    <phoneticPr fontId="24" type="Hiragana" alignment="distributed"/>
  </si>
  <si>
    <t>うめばら　みなよ</t>
  </si>
  <si>
    <t>川崎市立東高津中学校</t>
  </si>
  <si>
    <t>浦　翔太</t>
    <rPh sb="0" eb="1">
      <t>ウラ</t>
    </rPh>
    <rPh sb="2" eb="4">
      <t>ショウタ</t>
    </rPh>
    <phoneticPr fontId="19"/>
  </si>
  <si>
    <t>ウラ　ショウタ</t>
  </si>
  <si>
    <t>宮前</t>
    <rPh sb="0" eb="2">
      <t>ミヤマエ</t>
    </rPh>
    <phoneticPr fontId="19"/>
  </si>
  <si>
    <t>宮崎</t>
  </si>
  <si>
    <t>川崎市立西高津中学校</t>
  </si>
  <si>
    <t>浦川　ひかり</t>
    <rPh sb="0" eb="2">
      <t>ウラカワ</t>
    </rPh>
    <phoneticPr fontId="19"/>
  </si>
  <si>
    <t>ウラカワ　ヒカリ</t>
  </si>
  <si>
    <t>野川</t>
  </si>
  <si>
    <t>卜部　佑貴</t>
    <rPh sb="0" eb="2">
      <t>ウラベ</t>
    </rPh>
    <rPh sb="3" eb="4">
      <t>ユウ</t>
    </rPh>
    <rPh sb="4" eb="5">
      <t>キ</t>
    </rPh>
    <phoneticPr fontId="5"/>
  </si>
  <si>
    <t>ウラベ　ユウキ</t>
  </si>
  <si>
    <t>川・有馬</t>
  </si>
  <si>
    <t>川崎市立宮崎中学校</t>
  </si>
  <si>
    <t>江口　和也</t>
    <rPh sb="0" eb="2">
      <t>エグチ</t>
    </rPh>
    <rPh sb="3" eb="5">
      <t>カズヤ</t>
    </rPh>
    <phoneticPr fontId="19"/>
  </si>
  <si>
    <t>エグチ　カズヤ</t>
  </si>
  <si>
    <t>宮前平</t>
  </si>
  <si>
    <t>川崎市立野川中学校</t>
  </si>
  <si>
    <t>江崎　紫乃</t>
    <rPh sb="0" eb="2">
      <t>エザキ</t>
    </rPh>
    <rPh sb="3" eb="4">
      <t>ムラサキ</t>
    </rPh>
    <rPh sb="4" eb="5">
      <t>ノ</t>
    </rPh>
    <phoneticPr fontId="19"/>
  </si>
  <si>
    <t>エザキ　ムラサキノ</t>
  </si>
  <si>
    <t>向丘</t>
  </si>
  <si>
    <t>川崎市立有馬中学校</t>
  </si>
  <si>
    <t>榎　祐耶</t>
    <rPh sb="0" eb="1">
      <t>エノキ</t>
    </rPh>
    <rPh sb="2" eb="3">
      <t>ユウ</t>
    </rPh>
    <rPh sb="3" eb="4">
      <t>ヤ</t>
    </rPh>
    <phoneticPr fontId="19"/>
  </si>
  <si>
    <t>エノキ　ユウヤ</t>
  </si>
  <si>
    <t>平</t>
  </si>
  <si>
    <t>川崎市立宮前平中学校</t>
  </si>
  <si>
    <t>榎本  泰基</t>
    <rPh sb="0" eb="2">
      <t>エノモト</t>
    </rPh>
    <rPh sb="4" eb="5">
      <t>タイ</t>
    </rPh>
    <rPh sb="5" eb="6">
      <t>モト</t>
    </rPh>
    <phoneticPr fontId="19"/>
  </si>
  <si>
    <t>エノモト  タイモト</t>
  </si>
  <si>
    <t>菅生</t>
  </si>
  <si>
    <t>川崎市立向丘中学校</t>
  </si>
  <si>
    <t>榎本　詩恵利</t>
    <rPh sb="0" eb="2">
      <t>エノモト</t>
    </rPh>
    <rPh sb="3" eb="4">
      <t>シ</t>
    </rPh>
    <rPh sb="4" eb="5">
      <t>メグ</t>
    </rPh>
    <rPh sb="5" eb="6">
      <t>リ</t>
    </rPh>
    <phoneticPr fontId="5"/>
  </si>
  <si>
    <t>エノモト　シメグリ</t>
  </si>
  <si>
    <t>犬蔵</t>
  </si>
  <si>
    <t>川崎市立平中学校</t>
  </si>
  <si>
    <t>榎本　拓未</t>
    <rPh sb="0" eb="2">
      <t>エノモト</t>
    </rPh>
    <rPh sb="3" eb="5">
      <t>タクミ</t>
    </rPh>
    <phoneticPr fontId="19"/>
  </si>
  <si>
    <t>エノモト　タクミ</t>
  </si>
  <si>
    <t>川崎市立菅生中学校</t>
  </si>
  <si>
    <t>榎本　七海</t>
    <rPh sb="0" eb="2">
      <t>エノモト</t>
    </rPh>
    <rPh sb="3" eb="4">
      <t>ナナ</t>
    </rPh>
    <rPh sb="4" eb="5">
      <t>ウミ</t>
    </rPh>
    <phoneticPr fontId="5"/>
  </si>
  <si>
    <t>エノモト　ナナウミ</t>
  </si>
  <si>
    <t>多摩</t>
    <rPh sb="0" eb="2">
      <t>タマ</t>
    </rPh>
    <phoneticPr fontId="19"/>
  </si>
  <si>
    <t>稲田</t>
  </si>
  <si>
    <t>川崎市立犬蔵中学校</t>
  </si>
  <si>
    <t>榎本　雄輔</t>
    <rPh sb="0" eb="2">
      <t>エノモト</t>
    </rPh>
    <rPh sb="3" eb="5">
      <t>ユウスケ</t>
    </rPh>
    <phoneticPr fontId="19"/>
  </si>
  <si>
    <t>エノモト　ユウスケ</t>
  </si>
  <si>
    <t>枡形</t>
  </si>
  <si>
    <t>海老澤　龍也</t>
    <rPh sb="0" eb="3">
      <t>エビサワ</t>
    </rPh>
    <rPh sb="4" eb="6">
      <t>タツヤ</t>
    </rPh>
    <phoneticPr fontId="19"/>
  </si>
  <si>
    <t>エビサワ　タツヤ</t>
  </si>
  <si>
    <t>中野島</t>
  </si>
  <si>
    <t>川崎市立稲田中学校</t>
  </si>
  <si>
    <t>南菅</t>
  </si>
  <si>
    <t>川崎市立枡形中学校</t>
  </si>
  <si>
    <t>菅</t>
  </si>
  <si>
    <t>川崎市立中野島中学校</t>
  </si>
  <si>
    <t>生田</t>
  </si>
  <si>
    <t>川崎市立南菅中学校</t>
  </si>
  <si>
    <t>南生田</t>
  </si>
  <si>
    <t>川崎市立菅中学校</t>
  </si>
  <si>
    <t>川崎市立生田中学校</t>
  </si>
  <si>
    <t>麻生</t>
    <rPh sb="0" eb="2">
      <t>アソウ</t>
    </rPh>
    <phoneticPr fontId="19"/>
  </si>
  <si>
    <t>西生田</t>
  </si>
  <si>
    <t>川崎市立南生田中学校</t>
  </si>
  <si>
    <t>金程</t>
  </si>
  <si>
    <t>川・長沢</t>
  </si>
  <si>
    <t>川崎市立西生田中学校</t>
  </si>
  <si>
    <t>柿生</t>
  </si>
  <si>
    <t>川崎市立金程中学校</t>
  </si>
  <si>
    <t>はるひ野</t>
    <rPh sb="3" eb="4">
      <t>ノ</t>
    </rPh>
    <phoneticPr fontId="5"/>
  </si>
  <si>
    <t>川崎市立長沢中学校</t>
  </si>
  <si>
    <t>王禅寺中央</t>
    <rPh sb="3" eb="5">
      <t>チュウオウ</t>
    </rPh>
    <phoneticPr fontId="5"/>
  </si>
  <si>
    <t>川崎市立柿生中学校</t>
  </si>
  <si>
    <t>白鳥</t>
  </si>
  <si>
    <t>川崎市立はるひ野中学校</t>
    <rPh sb="7" eb="8">
      <t>ノ</t>
    </rPh>
    <phoneticPr fontId="5"/>
  </si>
  <si>
    <t>麻生</t>
  </si>
  <si>
    <t>川崎市立王禅寺中央中学校</t>
    <rPh sb="7" eb="9">
      <t>チュウオウ</t>
    </rPh>
    <phoneticPr fontId="5"/>
  </si>
  <si>
    <t>川崎市立白鳥中学校</t>
  </si>
  <si>
    <t>川崎市立麻生中学校</t>
  </si>
  <si>
    <t>横須賀</t>
  </si>
  <si>
    <t>久里浜</t>
  </si>
  <si>
    <t>鷹取</t>
  </si>
  <si>
    <t>横須賀市立</t>
    <rPh sb="0" eb="3">
      <t>ヨコスカ</t>
    </rPh>
    <rPh sb="3" eb="5">
      <t>シリツ</t>
    </rPh>
    <phoneticPr fontId="5"/>
  </si>
  <si>
    <t>須・神明</t>
  </si>
  <si>
    <t>横須賀市立久里浜中学校</t>
  </si>
  <si>
    <t>野比</t>
  </si>
  <si>
    <t>横須賀市立鷹取中学校</t>
  </si>
  <si>
    <t>北下浦</t>
  </si>
  <si>
    <t>横須賀市立神明中学校</t>
  </si>
  <si>
    <t>長井</t>
  </si>
  <si>
    <t>横須賀市立野比中学校</t>
  </si>
  <si>
    <t>武山</t>
  </si>
  <si>
    <t>横須賀市立北下浦中学校</t>
  </si>
  <si>
    <t>大楠</t>
  </si>
  <si>
    <t>横須賀市立長井中学校</t>
  </si>
  <si>
    <t>大矢部</t>
  </si>
  <si>
    <t>横須賀市立武山中学校</t>
  </si>
  <si>
    <t>衣笠</t>
  </si>
  <si>
    <t>横須賀市立大楠中学校</t>
  </si>
  <si>
    <t>須・長沢</t>
  </si>
  <si>
    <t>横須賀市立大矢部中学校</t>
  </si>
  <si>
    <t>岩戸</t>
  </si>
  <si>
    <t>横須賀市立衣笠中学校</t>
  </si>
  <si>
    <t>浦賀</t>
  </si>
  <si>
    <t>横須賀市立長沢中学校</t>
  </si>
  <si>
    <t>上の台</t>
  </si>
  <si>
    <t>横須賀市立岩戸中学校</t>
  </si>
  <si>
    <t>須・鴨居</t>
  </si>
  <si>
    <t>横須賀市立浦賀中学校</t>
  </si>
  <si>
    <t>追浜</t>
  </si>
  <si>
    <t>横須賀市立上の台中学校</t>
  </si>
  <si>
    <t>田浦</t>
  </si>
  <si>
    <t>横須賀市立鴨居中学校</t>
  </si>
  <si>
    <t>桜台</t>
  </si>
  <si>
    <t>横須賀市立追浜中学校</t>
  </si>
  <si>
    <t>坂本</t>
  </si>
  <si>
    <t>横須賀市立田浦中学校</t>
  </si>
  <si>
    <t>不入斗</t>
  </si>
  <si>
    <t>横須賀市立桜台中学校</t>
  </si>
  <si>
    <t>常葉</t>
  </si>
  <si>
    <t>横須賀市立坂本中学校</t>
  </si>
  <si>
    <t>公郷</t>
  </si>
  <si>
    <t>横須賀市立不入斗中学校</t>
  </si>
  <si>
    <t>池上</t>
  </si>
  <si>
    <t>横須賀市立常葉中学校</t>
  </si>
  <si>
    <t>大津</t>
  </si>
  <si>
    <t>横須賀市立公郷中学校</t>
  </si>
  <si>
    <t>馬堀</t>
  </si>
  <si>
    <t>横須賀市立池上中学校</t>
  </si>
  <si>
    <t>横須賀市立大津中学校</t>
  </si>
  <si>
    <t>横須賀市立馬堀中学校</t>
  </si>
  <si>
    <t>鎌倉</t>
    <rPh sb="0" eb="2">
      <t>カマクラ</t>
    </rPh>
    <phoneticPr fontId="19"/>
  </si>
  <si>
    <t>鎌倉第一</t>
  </si>
  <si>
    <t>鎌倉第二</t>
  </si>
  <si>
    <t>鎌倉市立</t>
    <rPh sb="0" eb="2">
      <t>カマクラ</t>
    </rPh>
    <rPh sb="2" eb="4">
      <t>シリツ</t>
    </rPh>
    <phoneticPr fontId="5"/>
  </si>
  <si>
    <t>御成</t>
  </si>
  <si>
    <t>鎌倉市立第一中学校</t>
  </si>
  <si>
    <t>腰越</t>
  </si>
  <si>
    <t>鎌倉市立第二中学校</t>
  </si>
  <si>
    <t>深沢</t>
  </si>
  <si>
    <t>鎌倉市立御成中学校</t>
  </si>
  <si>
    <t>大船</t>
  </si>
  <si>
    <t>鎌倉市立腰越中学校</t>
  </si>
  <si>
    <t>玉縄</t>
  </si>
  <si>
    <t>鎌倉市立深沢中学校</t>
  </si>
  <si>
    <t>岩瀬</t>
  </si>
  <si>
    <t>鎌倉市立大船中学校</t>
  </si>
  <si>
    <t>手広</t>
  </si>
  <si>
    <t>鎌倉市立玉縄中学校</t>
  </si>
  <si>
    <t>鎌倉市立岩瀬中学校</t>
  </si>
  <si>
    <t>鎌倉市立手広中学校</t>
  </si>
  <si>
    <t>藤沢</t>
    <phoneticPr fontId="19"/>
  </si>
  <si>
    <t>藤沢市立</t>
    <rPh sb="0" eb="2">
      <t>フジサワ</t>
    </rPh>
    <rPh sb="2" eb="4">
      <t>シリツ</t>
    </rPh>
    <phoneticPr fontId="5"/>
  </si>
  <si>
    <t>高浜</t>
  </si>
  <si>
    <t>善行</t>
  </si>
  <si>
    <t>秋葉台</t>
  </si>
  <si>
    <t>藤沢市立高浜中学校</t>
  </si>
  <si>
    <t>大庭</t>
  </si>
  <si>
    <t>藤沢市立善行中学校</t>
  </si>
  <si>
    <t>村岡</t>
  </si>
  <si>
    <t>藤沢市立秋葉台中学校</t>
  </si>
  <si>
    <t>湘南台</t>
  </si>
  <si>
    <t>藤沢市立大庭中学校</t>
  </si>
  <si>
    <t>高倉</t>
  </si>
  <si>
    <t>藤沢市立村岡中学校</t>
  </si>
  <si>
    <t>滝の沢</t>
  </si>
  <si>
    <t>藤沢市立湘南台中学校</t>
  </si>
  <si>
    <t>大清水</t>
  </si>
  <si>
    <t>藤沢市立高倉中学校</t>
  </si>
  <si>
    <t>羽鳥</t>
  </si>
  <si>
    <t>藤沢市立滝の沢中学校</t>
  </si>
  <si>
    <t>藤沢第一</t>
  </si>
  <si>
    <t>藤沢市立大清水中学校</t>
  </si>
  <si>
    <t>藤沢</t>
  </si>
  <si>
    <t>明治</t>
  </si>
  <si>
    <t>藤沢市立羽鳥中学校</t>
  </si>
  <si>
    <t>鵠沼</t>
  </si>
  <si>
    <t>藤沢市立第一中学校</t>
  </si>
  <si>
    <t>六会</t>
  </si>
  <si>
    <t>藤沢市立明治中学校</t>
  </si>
  <si>
    <t>片瀬</t>
  </si>
  <si>
    <t>藤沢市立鵠沼中学校</t>
  </si>
  <si>
    <t>御所見</t>
  </si>
  <si>
    <t>藤沢市立六会中学校</t>
  </si>
  <si>
    <t>湘洋</t>
  </si>
  <si>
    <t>藤沢市立片瀬中学校</t>
  </si>
  <si>
    <t>長後</t>
  </si>
  <si>
    <t>藤沢市立御所見中学校</t>
  </si>
  <si>
    <t>藤ヶ岡</t>
  </si>
  <si>
    <t>藤沢市立湘洋中学校</t>
  </si>
  <si>
    <t>茅ヶ崎第一</t>
  </si>
  <si>
    <t>藤沢市立長後中学校</t>
  </si>
  <si>
    <t>鶴嶺</t>
  </si>
  <si>
    <t>藤沢市立藤ヶ丘中学校</t>
  </si>
  <si>
    <t>茅ヶ崎市立</t>
    <rPh sb="0" eb="3">
      <t>チガサキ</t>
    </rPh>
    <rPh sb="3" eb="5">
      <t>シリツ</t>
    </rPh>
    <phoneticPr fontId="5"/>
  </si>
  <si>
    <t>松林</t>
  </si>
  <si>
    <t>茅ヶ崎市立第一中学校</t>
  </si>
  <si>
    <t>西浜</t>
  </si>
  <si>
    <t>茅ヶ崎市立鶴嶺中学校</t>
  </si>
  <si>
    <t>松浪</t>
  </si>
  <si>
    <t>茅ヶ崎市立松林中学校</t>
  </si>
  <si>
    <t>梅田</t>
  </si>
  <si>
    <t>茅ヶ崎市立西浜中学校</t>
  </si>
  <si>
    <t>鶴が台</t>
  </si>
  <si>
    <t>茅ヶ崎市立松浪中学校</t>
  </si>
  <si>
    <t>浜須賀</t>
  </si>
  <si>
    <t>茅ヶ崎市立梅田中学校</t>
  </si>
  <si>
    <t>北陽</t>
  </si>
  <si>
    <t>茅ヶ崎市立鶴が台中学校</t>
  </si>
  <si>
    <t>中島</t>
  </si>
  <si>
    <t>茅ヶ崎市立浜須賀中学校</t>
  </si>
  <si>
    <t>円蔵</t>
  </si>
  <si>
    <t>茅ヶ崎市立北陽中学校</t>
  </si>
  <si>
    <t>赤羽根</t>
  </si>
  <si>
    <t>茅ヶ崎市立中島中学校</t>
  </si>
  <si>
    <t>萩園</t>
  </si>
  <si>
    <t>茅ヶ崎市立円蔵中学校</t>
  </si>
  <si>
    <t>茅ヶ崎市立赤羽根中学校</t>
  </si>
  <si>
    <t>茅ヶ崎市立萩園中学校</t>
  </si>
  <si>
    <t>逗子</t>
    <rPh sb="0" eb="2">
      <t>ズシ</t>
    </rPh>
    <phoneticPr fontId="19"/>
  </si>
  <si>
    <t>逗子</t>
  </si>
  <si>
    <t>久木</t>
  </si>
  <si>
    <t>逗子市立</t>
    <rPh sb="0" eb="2">
      <t>ズシ</t>
    </rPh>
    <rPh sb="2" eb="4">
      <t>シリツ</t>
    </rPh>
    <phoneticPr fontId="5"/>
  </si>
  <si>
    <t>沼間</t>
  </si>
  <si>
    <t>逗子市立逗子中学校</t>
  </si>
  <si>
    <t>逗子市立久木中学校</t>
  </si>
  <si>
    <t>葉山</t>
    <rPh sb="0" eb="2">
      <t>ハヤマ</t>
    </rPh>
    <phoneticPr fontId="19"/>
  </si>
  <si>
    <t>葉山</t>
  </si>
  <si>
    <t>逗子市立沼間中学校</t>
  </si>
  <si>
    <t>南郷</t>
  </si>
  <si>
    <t>葉山町立</t>
    <rPh sb="0" eb="2">
      <t>ハヤマ</t>
    </rPh>
    <rPh sb="2" eb="4">
      <t>チョウリツ</t>
    </rPh>
    <phoneticPr fontId="5"/>
  </si>
  <si>
    <t>葉山町立葉山中学校</t>
  </si>
  <si>
    <t>葉山町立南郷中学校</t>
  </si>
  <si>
    <t>初声</t>
  </si>
  <si>
    <t>三浦</t>
  </si>
  <si>
    <t>上原</t>
  </si>
  <si>
    <t>三浦市立</t>
    <rPh sb="0" eb="2">
      <t>ミウラ</t>
    </rPh>
    <rPh sb="2" eb="4">
      <t>シリツ</t>
    </rPh>
    <phoneticPr fontId="5"/>
  </si>
  <si>
    <t>三崎</t>
  </si>
  <si>
    <t>三浦市立初声中学校</t>
  </si>
  <si>
    <t>南下浦</t>
  </si>
  <si>
    <t>三浦市立三崎中学校</t>
  </si>
  <si>
    <t>三浦市立南下浦中学校</t>
  </si>
  <si>
    <t>高座</t>
    <rPh sb="0" eb="2">
      <t>コウザ</t>
    </rPh>
    <phoneticPr fontId="19"/>
  </si>
  <si>
    <t>寒川</t>
  </si>
  <si>
    <t>旭が丘</t>
  </si>
  <si>
    <t>寒川町立</t>
    <rPh sb="0" eb="2">
      <t>サムカワ</t>
    </rPh>
    <rPh sb="2" eb="4">
      <t>チョウリツ</t>
    </rPh>
    <phoneticPr fontId="5"/>
  </si>
  <si>
    <t>寒川東</t>
  </si>
  <si>
    <t>寒川町立寒川中学校</t>
  </si>
  <si>
    <t>寒川町立旭が丘中学校</t>
  </si>
  <si>
    <t>寒川町立寒川東中学校</t>
  </si>
  <si>
    <t>相模原</t>
    <rPh sb="0" eb="3">
      <t>サガミハラ</t>
    </rPh>
    <phoneticPr fontId="19"/>
  </si>
  <si>
    <t>相陽</t>
  </si>
  <si>
    <t>上溝</t>
  </si>
  <si>
    <t>相模原市立</t>
    <rPh sb="0" eb="3">
      <t>サガミハラ</t>
    </rPh>
    <rPh sb="3" eb="5">
      <t>シリツ</t>
    </rPh>
    <phoneticPr fontId="5"/>
  </si>
  <si>
    <t>相模原</t>
  </si>
  <si>
    <t>相・田名</t>
    <rPh sb="0" eb="1">
      <t>サガミ</t>
    </rPh>
    <phoneticPr fontId="5"/>
  </si>
  <si>
    <t>相模原市立相陽中学校</t>
  </si>
  <si>
    <t>大沢</t>
  </si>
  <si>
    <t>相模原市立上溝南中学校</t>
  </si>
  <si>
    <t>相・旭</t>
  </si>
  <si>
    <t>相模原市立田名中学校</t>
  </si>
  <si>
    <t>大野北</t>
  </si>
  <si>
    <t>相模原市立大沢中学校</t>
  </si>
  <si>
    <t>大野南</t>
  </si>
  <si>
    <t>相模原市立旭中学校</t>
  </si>
  <si>
    <t>相模台</t>
  </si>
  <si>
    <t>相模原市立大野北中学校</t>
  </si>
  <si>
    <t>清新</t>
  </si>
  <si>
    <t>相模原市立大野南中学校</t>
  </si>
  <si>
    <t>上鶴間</t>
  </si>
  <si>
    <t>相模原市立相模台中学校</t>
  </si>
  <si>
    <t>麻溝台</t>
  </si>
  <si>
    <t>相模原市立清新中学校</t>
  </si>
  <si>
    <t>共和</t>
  </si>
  <si>
    <t>相模原市立上鶴間中学校</t>
  </si>
  <si>
    <t>相・緑が丘</t>
  </si>
  <si>
    <t>相模原市立麻溝台中学校</t>
  </si>
  <si>
    <t>大野台</t>
  </si>
  <si>
    <t>相模原市立共和中学校</t>
  </si>
  <si>
    <t>相武台</t>
  </si>
  <si>
    <t>相模原市立緑が丘中学校</t>
  </si>
  <si>
    <t>谷口</t>
  </si>
  <si>
    <t>相模原市立大野台中学校</t>
  </si>
  <si>
    <t>中央</t>
  </si>
  <si>
    <t>相模原市立相武台中学校</t>
  </si>
  <si>
    <t>新町</t>
  </si>
  <si>
    <t>相模原市立谷口中学校</t>
  </si>
  <si>
    <t>弥栄</t>
  </si>
  <si>
    <t>相模原市立中央中学校</t>
  </si>
  <si>
    <t>相原</t>
  </si>
  <si>
    <t>相模原市立新町中学校</t>
  </si>
  <si>
    <t>上溝南</t>
  </si>
  <si>
    <t>相模原市立弥栄中学校</t>
  </si>
  <si>
    <t>小山</t>
  </si>
  <si>
    <t>相模原市立相原中学校</t>
  </si>
  <si>
    <t>若草</t>
  </si>
  <si>
    <t>由野台</t>
  </si>
  <si>
    <t>相模原市立小山中学校</t>
  </si>
  <si>
    <t>内出</t>
  </si>
  <si>
    <t>相模原市立若草中学校</t>
  </si>
  <si>
    <t>鵜野森</t>
  </si>
  <si>
    <t>相模原市立由野台中学校</t>
  </si>
  <si>
    <t>東林</t>
  </si>
  <si>
    <t>相模原市立内出中学校</t>
  </si>
  <si>
    <t>相模原市立鵜野森中学校</t>
  </si>
  <si>
    <t>相模原市立東林中学校</t>
  </si>
  <si>
    <t>大和</t>
  </si>
  <si>
    <t>つきみ野</t>
  </si>
  <si>
    <t>鶴間</t>
  </si>
  <si>
    <t>大和市立</t>
    <rPh sb="0" eb="2">
      <t>ヤマト</t>
    </rPh>
    <rPh sb="2" eb="4">
      <t>シリツ</t>
    </rPh>
    <phoneticPr fontId="5"/>
  </si>
  <si>
    <t>引地台</t>
  </si>
  <si>
    <t>大和市立つきみ野中学校</t>
  </si>
  <si>
    <t>上和田</t>
  </si>
  <si>
    <t>大和市立鶴間中学校</t>
  </si>
  <si>
    <t>南林間</t>
  </si>
  <si>
    <t>大和市立引地台中学校</t>
  </si>
  <si>
    <t>下福田</t>
  </si>
  <si>
    <t>大和市立上和田中学校</t>
  </si>
  <si>
    <t>大和市立南林間中学校</t>
  </si>
  <si>
    <t>光丘</t>
  </si>
  <si>
    <t>大和市立下福田中学校</t>
  </si>
  <si>
    <t>渋谷</t>
  </si>
  <si>
    <t>大和市立大和中学校</t>
  </si>
  <si>
    <t>大和市立光丘中学校</t>
  </si>
  <si>
    <t>大和市立渋谷中学校</t>
  </si>
  <si>
    <t>海老名</t>
    <rPh sb="0" eb="3">
      <t>エビナ</t>
    </rPh>
    <phoneticPr fontId="19"/>
  </si>
  <si>
    <t>大谷</t>
  </si>
  <si>
    <t>今泉</t>
  </si>
  <si>
    <t>海老名市立</t>
    <rPh sb="0" eb="3">
      <t>エビナ</t>
    </rPh>
    <rPh sb="3" eb="5">
      <t>シリツ</t>
    </rPh>
    <phoneticPr fontId="5"/>
  </si>
  <si>
    <t>海西</t>
  </si>
  <si>
    <t>海老名市立大谷中学校</t>
  </si>
  <si>
    <t>粕ヶ谷</t>
  </si>
  <si>
    <t>海老名市立今泉中学校</t>
  </si>
  <si>
    <t>海老名</t>
  </si>
  <si>
    <t>海老名市立海西中学校</t>
  </si>
  <si>
    <t>海・有馬</t>
  </si>
  <si>
    <t>海老名市立柏ヶ谷中学校</t>
  </si>
  <si>
    <t>海老名市立海老名中学校</t>
  </si>
  <si>
    <t>海老名市立有馬中学校</t>
  </si>
  <si>
    <t>座間</t>
  </si>
  <si>
    <t>座間・西</t>
  </si>
  <si>
    <t>座間市立</t>
    <rPh sb="0" eb="2">
      <t>ザマ</t>
    </rPh>
    <rPh sb="2" eb="4">
      <t>シリツ</t>
    </rPh>
    <phoneticPr fontId="5"/>
  </si>
  <si>
    <t>座間・東</t>
  </si>
  <si>
    <t>座間市立座間中学校</t>
  </si>
  <si>
    <t>栗原</t>
  </si>
  <si>
    <t>座間西</t>
  </si>
  <si>
    <t>座間市立西中学校</t>
  </si>
  <si>
    <t>相模</t>
  </si>
  <si>
    <t>座間東</t>
  </si>
  <si>
    <t>座間市立東中学校</t>
  </si>
  <si>
    <t>座間・南</t>
  </si>
  <si>
    <t>座間市立栗原中学校</t>
  </si>
  <si>
    <t>座間市立相模丘中学校</t>
  </si>
  <si>
    <t>座間南</t>
  </si>
  <si>
    <t>座間市立南中学校</t>
  </si>
  <si>
    <t>綾瀬</t>
  </si>
  <si>
    <t>綾北</t>
  </si>
  <si>
    <t>綾瀬市立</t>
    <rPh sb="0" eb="2">
      <t>アヤセ</t>
    </rPh>
    <rPh sb="2" eb="4">
      <t>シリツ</t>
    </rPh>
    <phoneticPr fontId="5"/>
  </si>
  <si>
    <t>綾・城山</t>
  </si>
  <si>
    <t>綾瀬市立綾瀬中学校</t>
  </si>
  <si>
    <t>北の台</t>
  </si>
  <si>
    <t>綾瀬市立綾北中学校</t>
  </si>
  <si>
    <t>春日台</t>
  </si>
  <si>
    <t>綾瀬市立城山中学校</t>
  </si>
  <si>
    <t>綾瀬市立北の台中学校</t>
  </si>
  <si>
    <t>綾瀬市立春日台中学校</t>
  </si>
  <si>
    <t>平塚</t>
  </si>
  <si>
    <t>江陽</t>
  </si>
  <si>
    <t>大洋</t>
  </si>
  <si>
    <t>春日野</t>
  </si>
  <si>
    <t>平塚市立　江陽　中学校</t>
  </si>
  <si>
    <t>0463-21-0414</t>
    <phoneticPr fontId="5"/>
  </si>
  <si>
    <t>平塚市浅間町８－１</t>
    <rPh sb="0" eb="3">
      <t>ヒラツカシ</t>
    </rPh>
    <rPh sb="3" eb="6">
      <t>アサマチョウ</t>
    </rPh>
    <phoneticPr fontId="5"/>
  </si>
  <si>
    <t>浜岳</t>
  </si>
  <si>
    <t>平塚市立　太洋　中学校</t>
    <rPh sb="0" eb="2">
      <t>ヒラツカ</t>
    </rPh>
    <rPh sb="2" eb="4">
      <t>シリツ</t>
    </rPh>
    <rPh sb="5" eb="7">
      <t>タイヨウ</t>
    </rPh>
    <rPh sb="8" eb="11">
      <t>チュウガッコウ</t>
    </rPh>
    <phoneticPr fontId="5"/>
  </si>
  <si>
    <t>0463-21-0419</t>
    <phoneticPr fontId="5"/>
  </si>
  <si>
    <t>平塚市高浜台７－１</t>
    <rPh sb="0" eb="3">
      <t>ヒラツカシ</t>
    </rPh>
    <rPh sb="3" eb="6">
      <t>タカハマダイ</t>
    </rPh>
    <phoneticPr fontId="5"/>
  </si>
  <si>
    <t>大野</t>
  </si>
  <si>
    <t>平塚市立　春日野　中学校</t>
    <rPh sb="0" eb="2">
      <t>ヒラツカ</t>
    </rPh>
    <rPh sb="2" eb="4">
      <t>シリツ</t>
    </rPh>
    <rPh sb="5" eb="8">
      <t>カスガノ</t>
    </rPh>
    <rPh sb="9" eb="12">
      <t>チュウガッコウ</t>
    </rPh>
    <phoneticPr fontId="5"/>
  </si>
  <si>
    <t>0463-31-0420</t>
    <phoneticPr fontId="5"/>
  </si>
  <si>
    <t>平塚市中里３３－１</t>
    <rPh sb="0" eb="3">
      <t>ヒラツカシ</t>
    </rPh>
    <rPh sb="3" eb="5">
      <t>ナカザト</t>
    </rPh>
    <phoneticPr fontId="5"/>
  </si>
  <si>
    <t>神田</t>
  </si>
  <si>
    <t>平塚市立　浜岳　中学校</t>
    <rPh sb="0" eb="2">
      <t>ヒラツカ</t>
    </rPh>
    <rPh sb="2" eb="4">
      <t>シリツ</t>
    </rPh>
    <rPh sb="5" eb="7">
      <t>ハマタケ</t>
    </rPh>
    <rPh sb="8" eb="11">
      <t>チュウガッコウ</t>
    </rPh>
    <phoneticPr fontId="5"/>
  </si>
  <si>
    <t>0463-31-0479</t>
    <phoneticPr fontId="5"/>
  </si>
  <si>
    <t>平塚市龍城ヶ丘４－２６</t>
    <rPh sb="0" eb="3">
      <t>ヒラツカシ</t>
    </rPh>
    <rPh sb="3" eb="7">
      <t>リュウジョウガオカ</t>
    </rPh>
    <phoneticPr fontId="5"/>
  </si>
  <si>
    <t>土沢</t>
  </si>
  <si>
    <t>平塚市立　大野　中学校</t>
    <rPh sb="0" eb="2">
      <t>ヒラツカ</t>
    </rPh>
    <rPh sb="2" eb="4">
      <t>シリツ</t>
    </rPh>
    <rPh sb="5" eb="7">
      <t>オオノ</t>
    </rPh>
    <rPh sb="8" eb="11">
      <t>チュウガッコウ</t>
    </rPh>
    <phoneticPr fontId="5"/>
  </si>
  <si>
    <t>0463-55-1568</t>
    <phoneticPr fontId="5"/>
  </si>
  <si>
    <t>平塚市東中原１－１２－１</t>
    <rPh sb="0" eb="3">
      <t>ヒラツカシ</t>
    </rPh>
    <rPh sb="3" eb="6">
      <t>ヒガシナカハラ</t>
    </rPh>
    <phoneticPr fontId="5"/>
  </si>
  <si>
    <t>金旭</t>
  </si>
  <si>
    <t>平塚市立　神田　中学校</t>
    <rPh sb="0" eb="2">
      <t>ヒラツカ</t>
    </rPh>
    <rPh sb="2" eb="4">
      <t>シリツ</t>
    </rPh>
    <rPh sb="5" eb="7">
      <t>カンダ</t>
    </rPh>
    <rPh sb="8" eb="11">
      <t>チュウガッコウ</t>
    </rPh>
    <phoneticPr fontId="5"/>
  </si>
  <si>
    <t>0463-54-1623</t>
    <phoneticPr fontId="5"/>
  </si>
  <si>
    <t>平塚市田村１４８</t>
    <rPh sb="0" eb="3">
      <t>ヒラツカシ</t>
    </rPh>
    <rPh sb="3" eb="5">
      <t>タムラ</t>
    </rPh>
    <phoneticPr fontId="5"/>
  </si>
  <si>
    <t>平・中原</t>
  </si>
  <si>
    <t>平塚市立　土沢　中学校</t>
    <rPh sb="0" eb="2">
      <t>ヒラツカ</t>
    </rPh>
    <rPh sb="2" eb="4">
      <t>シリツ</t>
    </rPh>
    <rPh sb="5" eb="6">
      <t>ツチ</t>
    </rPh>
    <rPh sb="6" eb="7">
      <t>サワ</t>
    </rPh>
    <rPh sb="8" eb="11">
      <t>チュウガッコウ</t>
    </rPh>
    <phoneticPr fontId="5"/>
  </si>
  <si>
    <t>0463-58-6680</t>
    <phoneticPr fontId="5"/>
  </si>
  <si>
    <t>平塚市土屋２２４４</t>
    <rPh sb="0" eb="3">
      <t>ヒラツカシ</t>
    </rPh>
    <rPh sb="3" eb="5">
      <t>ツチヤ</t>
    </rPh>
    <phoneticPr fontId="5"/>
  </si>
  <si>
    <t>大住</t>
  </si>
  <si>
    <t>平塚市立　金旭　中学校</t>
    <rPh sb="0" eb="2">
      <t>ヒラツカ</t>
    </rPh>
    <rPh sb="2" eb="4">
      <t>シリツ</t>
    </rPh>
    <rPh sb="5" eb="7">
      <t>キンキョク</t>
    </rPh>
    <rPh sb="8" eb="11">
      <t>チュウガッコウ</t>
    </rPh>
    <phoneticPr fontId="5"/>
  </si>
  <si>
    <t>0463-58-0151</t>
    <phoneticPr fontId="5"/>
  </si>
  <si>
    <t>平塚市広川１２</t>
    <rPh sb="0" eb="3">
      <t>ヒラツカシ</t>
    </rPh>
    <rPh sb="3" eb="5">
      <t>ヒロカワ</t>
    </rPh>
    <phoneticPr fontId="5"/>
  </si>
  <si>
    <t>山城</t>
  </si>
  <si>
    <t>平塚市立　中原　中学校</t>
    <rPh sb="0" eb="2">
      <t>ヒラツカ</t>
    </rPh>
    <rPh sb="2" eb="4">
      <t>シリツ</t>
    </rPh>
    <rPh sb="5" eb="7">
      <t>ナカハラ</t>
    </rPh>
    <rPh sb="8" eb="11">
      <t>チュウガッコウ</t>
    </rPh>
    <phoneticPr fontId="5"/>
  </si>
  <si>
    <t>0463-33-2151</t>
    <phoneticPr fontId="5"/>
  </si>
  <si>
    <t>平塚市御殿４－５－１</t>
    <rPh sb="0" eb="3">
      <t>ヒラツカシ</t>
    </rPh>
    <rPh sb="3" eb="5">
      <t>ゴテン</t>
    </rPh>
    <phoneticPr fontId="5"/>
  </si>
  <si>
    <t>平・神明</t>
  </si>
  <si>
    <t>平塚市立　大住　中学校</t>
    <rPh sb="0" eb="2">
      <t>ヒラツカ</t>
    </rPh>
    <rPh sb="2" eb="4">
      <t>シリツ</t>
    </rPh>
    <rPh sb="5" eb="7">
      <t>オオスミ</t>
    </rPh>
    <rPh sb="8" eb="11">
      <t>チュウガッコウ</t>
    </rPh>
    <phoneticPr fontId="5"/>
  </si>
  <si>
    <t>0463-54-0626</t>
    <phoneticPr fontId="5"/>
  </si>
  <si>
    <t>平塚市城所６４９</t>
    <rPh sb="0" eb="3">
      <t>ヒラツカシ</t>
    </rPh>
    <rPh sb="3" eb="5">
      <t>キドコロ</t>
    </rPh>
    <phoneticPr fontId="5"/>
  </si>
  <si>
    <t>金目</t>
  </si>
  <si>
    <t>平塚市立　山城　中学校</t>
    <rPh sb="0" eb="2">
      <t>ヒラツカ</t>
    </rPh>
    <rPh sb="2" eb="4">
      <t>シリツ</t>
    </rPh>
    <rPh sb="5" eb="7">
      <t>ヤマシロ</t>
    </rPh>
    <rPh sb="8" eb="11">
      <t>チュウガッコウ</t>
    </rPh>
    <phoneticPr fontId="5"/>
  </si>
  <si>
    <t>0463-34-2530</t>
    <phoneticPr fontId="5"/>
  </si>
  <si>
    <t>平塚市高村１６６</t>
    <rPh sb="0" eb="3">
      <t>ヒラツカシ</t>
    </rPh>
    <rPh sb="3" eb="5">
      <t>タカムラ</t>
    </rPh>
    <phoneticPr fontId="5"/>
  </si>
  <si>
    <t>横内</t>
  </si>
  <si>
    <t>平塚市立　神明　中学校</t>
    <rPh sb="0" eb="2">
      <t>ヒラツカ</t>
    </rPh>
    <rPh sb="2" eb="4">
      <t>シリツ</t>
    </rPh>
    <rPh sb="5" eb="7">
      <t>シンメイ</t>
    </rPh>
    <rPh sb="8" eb="11">
      <t>チュウガッコウ</t>
    </rPh>
    <phoneticPr fontId="5"/>
  </si>
  <si>
    <t>0463-23-6215</t>
    <phoneticPr fontId="5"/>
  </si>
  <si>
    <t>平塚市四之宮１－１０－１</t>
    <rPh sb="0" eb="3">
      <t>ヒラツカシ</t>
    </rPh>
    <rPh sb="3" eb="6">
      <t>シノミヤ</t>
    </rPh>
    <phoneticPr fontId="5"/>
  </si>
  <si>
    <t>旭陵</t>
  </si>
  <si>
    <t>平塚市立　金目　中学校</t>
    <rPh sb="0" eb="2">
      <t>ヒラツカ</t>
    </rPh>
    <rPh sb="2" eb="4">
      <t>シリツ</t>
    </rPh>
    <rPh sb="5" eb="7">
      <t>カナメ</t>
    </rPh>
    <rPh sb="8" eb="11">
      <t>チュウガッコウ</t>
    </rPh>
    <phoneticPr fontId="5"/>
  </si>
  <si>
    <t>0463-58-8558</t>
    <phoneticPr fontId="5"/>
  </si>
  <si>
    <t>平塚市南金目１０１３－２</t>
    <rPh sb="0" eb="3">
      <t>ヒラツカシ</t>
    </rPh>
    <rPh sb="3" eb="6">
      <t>ミナミカナメ</t>
    </rPh>
    <phoneticPr fontId="5"/>
  </si>
  <si>
    <t>平塚市立　横内　中学校</t>
    <rPh sb="0" eb="2">
      <t>ヒラツカ</t>
    </rPh>
    <rPh sb="2" eb="4">
      <t>シリツ</t>
    </rPh>
    <rPh sb="5" eb="7">
      <t>ヨコウチ</t>
    </rPh>
    <rPh sb="8" eb="11">
      <t>チュウガッコウ</t>
    </rPh>
    <phoneticPr fontId="5"/>
  </si>
  <si>
    <t>0463-55-8131</t>
    <phoneticPr fontId="5"/>
  </si>
  <si>
    <t>平塚市横内１９４８－３</t>
    <rPh sb="0" eb="3">
      <t>ヒラツカシ</t>
    </rPh>
    <rPh sb="3" eb="5">
      <t>ヨコウチ</t>
    </rPh>
    <phoneticPr fontId="5"/>
  </si>
  <si>
    <t>平塚市立　旭陵　中学校</t>
    <rPh sb="0" eb="2">
      <t>ヒラツカ</t>
    </rPh>
    <rPh sb="2" eb="4">
      <t>シリツ</t>
    </rPh>
    <rPh sb="5" eb="7">
      <t>キョクリョウ</t>
    </rPh>
    <rPh sb="8" eb="11">
      <t>チュウガッコウ</t>
    </rPh>
    <phoneticPr fontId="5"/>
  </si>
  <si>
    <t>0463-59-0400</t>
    <phoneticPr fontId="5"/>
  </si>
  <si>
    <t>平塚市日向岡２－９－１</t>
    <rPh sb="0" eb="3">
      <t>ヒラツカシ</t>
    </rPh>
    <rPh sb="3" eb="6">
      <t>ヒナタオカ</t>
    </rPh>
    <phoneticPr fontId="5"/>
  </si>
  <si>
    <t>秦野</t>
  </si>
  <si>
    <t>秦野・本町</t>
  </si>
  <si>
    <t>秦野東</t>
  </si>
  <si>
    <t>秦野西</t>
  </si>
  <si>
    <t>秦野市立本町中学校</t>
  </si>
  <si>
    <t>秦野南</t>
  </si>
  <si>
    <t>秦野市立東中学校</t>
  </si>
  <si>
    <t>秦野北</t>
  </si>
  <si>
    <t>秦野市立西中学校</t>
  </si>
  <si>
    <t>大根</t>
  </si>
  <si>
    <t>秦野市立南中学校</t>
  </si>
  <si>
    <t>秦・南が丘</t>
  </si>
  <si>
    <t>秦野市立北中学校</t>
  </si>
  <si>
    <t>渋沢</t>
  </si>
  <si>
    <t>秦野市立大根中学校</t>
  </si>
  <si>
    <t>鶴巻</t>
  </si>
  <si>
    <t>秦野市立南が丘中学校</t>
  </si>
  <si>
    <t>秦野市立渋沢中学校</t>
  </si>
  <si>
    <t>秦野市立鶴巻中学校</t>
  </si>
  <si>
    <t>伊勢原</t>
  </si>
  <si>
    <t>山王</t>
  </si>
  <si>
    <t>成瀬</t>
  </si>
  <si>
    <t>伊勢原市立山王中学校</t>
  </si>
  <si>
    <t>伊・中沢</t>
  </si>
  <si>
    <t>伊勢原市立成瀬中学校</t>
  </si>
  <si>
    <t>伊勢原市立伊勢原中学校</t>
  </si>
  <si>
    <t>０４６３－９５－２５３９</t>
    <phoneticPr fontId="5"/>
  </si>
  <si>
    <t>伊勢原市桜台４－２－１</t>
    <rPh sb="0" eb="4">
      <t>イセハラシ</t>
    </rPh>
    <rPh sb="4" eb="6">
      <t>サクラダイ</t>
    </rPh>
    <phoneticPr fontId="5"/>
  </si>
  <si>
    <t>伊勢原市立中沢中学校</t>
  </si>
  <si>
    <t>中郡</t>
  </si>
  <si>
    <t>大磯</t>
  </si>
  <si>
    <t>国府</t>
  </si>
  <si>
    <t>二宮</t>
  </si>
  <si>
    <t>大磯町立大磯中学校</t>
  </si>
  <si>
    <t>二宮西</t>
  </si>
  <si>
    <t>大磯町立国府中学校</t>
  </si>
  <si>
    <t>二宮町立二宮中学校</t>
  </si>
  <si>
    <t>二宮町立二宮西中学校</t>
  </si>
  <si>
    <t>南足柄</t>
    <phoneticPr fontId="19"/>
  </si>
  <si>
    <t>北足柄</t>
  </si>
  <si>
    <t>南足柄</t>
  </si>
  <si>
    <t>岡本</t>
  </si>
  <si>
    <t>足柄台</t>
  </si>
  <si>
    <t>南足柄市立南足柄中学校</t>
  </si>
  <si>
    <t>南足柄市立岡本中学校</t>
  </si>
  <si>
    <t>南足柄市立足柄台中学校</t>
  </si>
  <si>
    <t>足柄上</t>
    <rPh sb="0" eb="2">
      <t>アシガラ</t>
    </rPh>
    <rPh sb="2" eb="3">
      <t>カミ</t>
    </rPh>
    <phoneticPr fontId="19"/>
  </si>
  <si>
    <t>中井</t>
  </si>
  <si>
    <t>湘光</t>
  </si>
  <si>
    <t>松田</t>
  </si>
  <si>
    <t>中井町立中井中学校</t>
  </si>
  <si>
    <t>寄</t>
  </si>
  <si>
    <t>大井町立湘光中学校</t>
  </si>
  <si>
    <t>山北</t>
  </si>
  <si>
    <t>松田町立松田中学校</t>
  </si>
  <si>
    <t>清水</t>
  </si>
  <si>
    <t>松田町立寄中学校</t>
  </si>
  <si>
    <t>三保</t>
  </si>
  <si>
    <t>山北町立山北中学校</t>
  </si>
  <si>
    <t>文命</t>
  </si>
  <si>
    <t>開成町立文命中学校</t>
  </si>
  <si>
    <t>小田原</t>
    <rPh sb="0" eb="3">
      <t>オダワラ</t>
    </rPh>
    <phoneticPr fontId="19"/>
  </si>
  <si>
    <t>小・城山</t>
  </si>
  <si>
    <t>白鴎</t>
  </si>
  <si>
    <t>小・白山</t>
  </si>
  <si>
    <t>小田原市立城山中学校</t>
  </si>
  <si>
    <t>城南</t>
  </si>
  <si>
    <t>小田原市立白鵰中学校</t>
  </si>
  <si>
    <t>鴨宮</t>
  </si>
  <si>
    <t>小田原市立白山中学校</t>
  </si>
  <si>
    <t>千代</t>
  </si>
  <si>
    <t>小田原市立城南中学校</t>
  </si>
  <si>
    <t>国府津</t>
  </si>
  <si>
    <t>小田原市立鴨宮中学校</t>
  </si>
  <si>
    <t>酒匂</t>
  </si>
  <si>
    <t>小田原市立千代中学校</t>
  </si>
  <si>
    <t>片浦</t>
  </si>
  <si>
    <t>小田原市立国府津中学校</t>
  </si>
  <si>
    <t>小田原市立酒匂中学校</t>
  </si>
  <si>
    <t>小・橘</t>
  </si>
  <si>
    <t>小田原市立片浦中学校</t>
  </si>
  <si>
    <t>城北</t>
  </si>
  <si>
    <t>小田原市立泉中学校</t>
  </si>
  <si>
    <t>小田原市立橘中学校</t>
  </si>
  <si>
    <t>小田原市立城北中学校</t>
  </si>
  <si>
    <t>足柄下</t>
    <rPh sb="0" eb="2">
      <t>アシガラ</t>
    </rPh>
    <rPh sb="2" eb="3">
      <t>シタ</t>
    </rPh>
    <phoneticPr fontId="19"/>
  </si>
  <si>
    <t>箱根</t>
    <rPh sb="0" eb="2">
      <t>ハコネ</t>
    </rPh>
    <phoneticPr fontId="5"/>
  </si>
  <si>
    <t>箱根</t>
  </si>
  <si>
    <t>箱根町立箱根中学校</t>
    <rPh sb="4" eb="6">
      <t>ハコネ</t>
    </rPh>
    <phoneticPr fontId="5"/>
  </si>
  <si>
    <t>湯本</t>
    <rPh sb="0" eb="2">
      <t>ユモト</t>
    </rPh>
    <phoneticPr fontId="19"/>
  </si>
  <si>
    <t>真鶴</t>
  </si>
  <si>
    <t>箱根明星</t>
    <rPh sb="0" eb="2">
      <t>ハコネ</t>
    </rPh>
    <rPh sb="2" eb="4">
      <t>ミョウジョウ</t>
    </rPh>
    <phoneticPr fontId="19"/>
  </si>
  <si>
    <t>湯河原</t>
  </si>
  <si>
    <t>仙石原</t>
  </si>
  <si>
    <t>真鶴町立真鶴中学校</t>
  </si>
  <si>
    <t>湯河原町立湯河原中学校</t>
  </si>
  <si>
    <t>厚木</t>
    <rPh sb="0" eb="2">
      <t>アツギ</t>
    </rPh>
    <phoneticPr fontId="19"/>
  </si>
  <si>
    <t>厚木</t>
  </si>
  <si>
    <t>依知</t>
  </si>
  <si>
    <t>厚木市立</t>
    <rPh sb="0" eb="2">
      <t>アツギ</t>
    </rPh>
    <rPh sb="2" eb="4">
      <t>シリツ</t>
    </rPh>
    <phoneticPr fontId="5"/>
  </si>
  <si>
    <t>荻野</t>
  </si>
  <si>
    <t>厚木市立厚木中学校</t>
  </si>
  <si>
    <t>睦合</t>
  </si>
  <si>
    <t>厚木市立依知中学校</t>
  </si>
  <si>
    <t>小鮎</t>
  </si>
  <si>
    <t>厚木市立荻野中学校</t>
  </si>
  <si>
    <t>厚・玉川</t>
  </si>
  <si>
    <t>厚木市立睦合中学校</t>
  </si>
  <si>
    <t>南毛利</t>
  </si>
  <si>
    <t>厚木市立小鮎中学校</t>
  </si>
  <si>
    <t>東名</t>
  </si>
  <si>
    <t>厚木市立玉川中学校</t>
  </si>
  <si>
    <t>林</t>
  </si>
  <si>
    <t>厚木市立南毛利中学校</t>
  </si>
  <si>
    <t>藤塚</t>
  </si>
  <si>
    <t>厚木市立東名中学校</t>
  </si>
  <si>
    <t>睦合東</t>
  </si>
  <si>
    <t>厚木市立林中学校</t>
  </si>
  <si>
    <t>森の里</t>
  </si>
  <si>
    <t>厚木市立藤塚中学校</t>
  </si>
  <si>
    <t>相川</t>
  </si>
  <si>
    <t>厚木市立睦合東中学校</t>
  </si>
  <si>
    <t>厚木市立森の里中学校</t>
  </si>
  <si>
    <t>厚木市立相川中学校</t>
  </si>
  <si>
    <t>愛川</t>
    <rPh sb="0" eb="2">
      <t>アイカワ</t>
    </rPh>
    <phoneticPr fontId="19"/>
  </si>
  <si>
    <t>愛川東</t>
  </si>
  <si>
    <t>愛川</t>
  </si>
  <si>
    <t>愛川町立</t>
    <rPh sb="0" eb="2">
      <t>アイカワ</t>
    </rPh>
    <rPh sb="2" eb="4">
      <t>チョウリツ</t>
    </rPh>
    <phoneticPr fontId="5"/>
  </si>
  <si>
    <t>愛・中原</t>
  </si>
  <si>
    <t>愛川町立愛川東中学校</t>
  </si>
  <si>
    <t>緑</t>
  </si>
  <si>
    <t>愛川町立愛川中学校</t>
  </si>
  <si>
    <t>宮ヶ瀬</t>
    <rPh sb="0" eb="1">
      <t>ミヤ</t>
    </rPh>
    <rPh sb="2" eb="3">
      <t>セ</t>
    </rPh>
    <phoneticPr fontId="5"/>
  </si>
  <si>
    <t>愛川町立愛川中原中学校</t>
  </si>
  <si>
    <t>清川村立</t>
    <rPh sb="0" eb="2">
      <t>キヨカワ</t>
    </rPh>
    <rPh sb="2" eb="4">
      <t>ソンリツ</t>
    </rPh>
    <phoneticPr fontId="5"/>
  </si>
  <si>
    <t>清川村立緑中学校</t>
  </si>
  <si>
    <t>清川村立宮ヶ瀬中学校</t>
  </si>
  <si>
    <t>津久井</t>
    <rPh sb="0" eb="3">
      <t>ツクイ</t>
    </rPh>
    <phoneticPr fontId="19"/>
  </si>
  <si>
    <t>相模丘</t>
  </si>
  <si>
    <t>津久井</t>
  </si>
  <si>
    <t>津・中沢</t>
  </si>
  <si>
    <t>中野</t>
  </si>
  <si>
    <t>相模原市立相模丘中学校</t>
  </si>
  <si>
    <t>串川</t>
  </si>
  <si>
    <t>相模原市立中沢中学校</t>
  </si>
  <si>
    <t>鳥屋</t>
    <rPh sb="0" eb="1">
      <t>トリ</t>
    </rPh>
    <rPh sb="1" eb="2">
      <t>ヤ</t>
    </rPh>
    <phoneticPr fontId="5"/>
  </si>
  <si>
    <t>相模原市立中野中学校</t>
  </si>
  <si>
    <t>青野原</t>
    <rPh sb="0" eb="1">
      <t>アオ</t>
    </rPh>
    <rPh sb="1" eb="3">
      <t>ノハラ</t>
    </rPh>
    <phoneticPr fontId="5"/>
  </si>
  <si>
    <t>相模原市立串川中学校</t>
  </si>
  <si>
    <t>青根</t>
    <rPh sb="0" eb="1">
      <t>アオ</t>
    </rPh>
    <rPh sb="1" eb="2">
      <t>ネ</t>
    </rPh>
    <phoneticPr fontId="5"/>
  </si>
  <si>
    <t>相模原市立鳥屋中学校</t>
  </si>
  <si>
    <t>内郷</t>
  </si>
  <si>
    <t>相模原市立青野原中学校</t>
  </si>
  <si>
    <t>北相</t>
    <rPh sb="0" eb="1">
      <t>キタ</t>
    </rPh>
    <rPh sb="1" eb="2">
      <t>ソウ</t>
    </rPh>
    <phoneticPr fontId="5"/>
  </si>
  <si>
    <t>相模原市立青根中学校</t>
  </si>
  <si>
    <t>藤野</t>
  </si>
  <si>
    <t>相模原市立内郷中学校</t>
  </si>
  <si>
    <t>相模原市立北相中学校</t>
  </si>
  <si>
    <t>相模原市立藤野中学校</t>
  </si>
  <si>
    <t>私学横浜</t>
    <rPh sb="2" eb="4">
      <t>ヨコハマ</t>
    </rPh>
    <phoneticPr fontId="19"/>
  </si>
  <si>
    <t>横浜山手女子</t>
  </si>
  <si>
    <t>関東学院</t>
  </si>
  <si>
    <t>関東六浦</t>
  </si>
  <si>
    <t>横浜英和</t>
    <rPh sb="0" eb="2">
      <t>ヨコハマ</t>
    </rPh>
    <rPh sb="2" eb="4">
      <t>エイワ</t>
    </rPh>
    <phoneticPr fontId="5"/>
  </si>
  <si>
    <t>日大</t>
  </si>
  <si>
    <t>武相</t>
  </si>
  <si>
    <t>桐蔭学園</t>
    <rPh sb="2" eb="4">
      <t>ガクエン</t>
    </rPh>
    <phoneticPr fontId="5"/>
  </si>
  <si>
    <t>山手学院</t>
  </si>
  <si>
    <t>捜真女子</t>
  </si>
  <si>
    <t>横浜隼人</t>
    <rPh sb="0" eb="2">
      <t>ヨコハマ</t>
    </rPh>
    <phoneticPr fontId="5"/>
  </si>
  <si>
    <t>神奈川学園</t>
  </si>
  <si>
    <t>鶴見女子</t>
  </si>
  <si>
    <t>慶応</t>
  </si>
  <si>
    <t>浅野</t>
  </si>
  <si>
    <t>神大付属</t>
  </si>
  <si>
    <t>聖光学院</t>
  </si>
  <si>
    <t>公文国際</t>
  </si>
  <si>
    <t>サレジオ</t>
  </si>
  <si>
    <t>森村学園</t>
  </si>
  <si>
    <t>横浜</t>
  </si>
  <si>
    <t>私学川崎</t>
    <rPh sb="0" eb="2">
      <t>シガク</t>
    </rPh>
    <rPh sb="2" eb="4">
      <t>カワサキ</t>
    </rPh>
    <phoneticPr fontId="19"/>
  </si>
  <si>
    <t>日女大付</t>
  </si>
  <si>
    <t>大西学園</t>
  </si>
  <si>
    <t>洗足学園</t>
  </si>
  <si>
    <t>カリタス</t>
  </si>
  <si>
    <t>法政第二</t>
  </si>
  <si>
    <t>桐光学園</t>
  </si>
  <si>
    <t>私学鎌倉</t>
    <rPh sb="0" eb="2">
      <t>シガク</t>
    </rPh>
    <rPh sb="2" eb="4">
      <t>カマクラ</t>
    </rPh>
    <phoneticPr fontId="19"/>
  </si>
  <si>
    <t>鎌倉学園</t>
  </si>
  <si>
    <t>鎌倉女学院</t>
  </si>
  <si>
    <t>鎌倉女子大</t>
  </si>
  <si>
    <t>清泉女学院</t>
  </si>
  <si>
    <t>栄光学園</t>
  </si>
  <si>
    <t>北鎌倉女子</t>
  </si>
  <si>
    <t>私学藤沢</t>
    <rPh sb="0" eb="2">
      <t>シガク</t>
    </rPh>
    <rPh sb="2" eb="4">
      <t>フジサワ</t>
    </rPh>
    <phoneticPr fontId="19"/>
  </si>
  <si>
    <t>湘南学園</t>
  </si>
  <si>
    <t>湘南白百合</t>
  </si>
  <si>
    <t>聖園女学院</t>
  </si>
  <si>
    <t>慶応藤沢</t>
  </si>
  <si>
    <t>私学逗子</t>
    <rPh sb="0" eb="2">
      <t>シガク</t>
    </rPh>
    <rPh sb="2" eb="4">
      <t>ズシ</t>
    </rPh>
    <phoneticPr fontId="19"/>
  </si>
  <si>
    <t>聖和学院</t>
  </si>
  <si>
    <t>逗子開成</t>
  </si>
  <si>
    <t>私学相模原</t>
    <rPh sb="0" eb="2">
      <t>シガク</t>
    </rPh>
    <rPh sb="2" eb="5">
      <t>サガミハラ</t>
    </rPh>
    <phoneticPr fontId="19"/>
  </si>
  <si>
    <t>相模女子大</t>
  </si>
  <si>
    <t>東海大相模</t>
  </si>
  <si>
    <t>私学小田原</t>
    <rPh sb="0" eb="2">
      <t>シガク</t>
    </rPh>
    <rPh sb="2" eb="5">
      <t>オダワラ</t>
    </rPh>
    <phoneticPr fontId="19"/>
  </si>
  <si>
    <t>相洋</t>
  </si>
  <si>
    <t>私学足下</t>
    <rPh sb="0" eb="2">
      <t>シガク</t>
    </rPh>
    <rPh sb="2" eb="3">
      <t>アシ</t>
    </rPh>
    <rPh sb="3" eb="4">
      <t>シタ</t>
    </rPh>
    <phoneticPr fontId="19"/>
  </si>
  <si>
    <t>函嶺白百合</t>
  </si>
  <si>
    <t>私学大和</t>
    <rPh sb="0" eb="2">
      <t>シガク</t>
    </rPh>
    <rPh sb="2" eb="4">
      <t>ヤマト</t>
    </rPh>
    <phoneticPr fontId="19"/>
  </si>
  <si>
    <t>聖セシリア</t>
  </si>
  <si>
    <t>私学横須賀</t>
    <rPh sb="0" eb="2">
      <t>シガク</t>
    </rPh>
    <rPh sb="2" eb="5">
      <t>ヨコスカ</t>
    </rPh>
    <phoneticPr fontId="19"/>
  </si>
  <si>
    <t>横須賀学院</t>
  </si>
  <si>
    <t>私学伊勢原</t>
    <rPh sb="0" eb="2">
      <t>シガク</t>
    </rPh>
    <rPh sb="2" eb="5">
      <t>イセハラ</t>
    </rPh>
    <phoneticPr fontId="19"/>
  </si>
  <si>
    <t>自修館</t>
    <rPh sb="0" eb="1">
      <t>ジ</t>
    </rPh>
    <phoneticPr fontId="5"/>
  </si>
  <si>
    <t>聖ステパノ学園中学校</t>
    <rPh sb="0" eb="1">
      <t>セイ</t>
    </rPh>
    <rPh sb="5" eb="7">
      <t>ガクエン</t>
    </rPh>
    <rPh sb="7" eb="10">
      <t>チュウガッコウ</t>
    </rPh>
    <phoneticPr fontId="5"/>
  </si>
  <si>
    <t>神奈川朝鮮</t>
  </si>
  <si>
    <t>付属横浜</t>
  </si>
  <si>
    <t>川崎朝鮮</t>
  </si>
  <si>
    <t>付属鎌倉</t>
  </si>
  <si>
    <t>該当なし</t>
    <rPh sb="0" eb="2">
      <t>ガイトウ</t>
    </rPh>
    <phoneticPr fontId="19"/>
  </si>
  <si>
    <t>神奈川県立相模原中等教育学校</t>
    <rPh sb="0" eb="3">
      <t>カナガワ</t>
    </rPh>
    <rPh sb="3" eb="5">
      <t>ケンリツ</t>
    </rPh>
    <rPh sb="5" eb="8">
      <t>サガミハラ</t>
    </rPh>
    <rPh sb="8" eb="10">
      <t>チュウトウ</t>
    </rPh>
    <rPh sb="10" eb="12">
      <t>キョウイク</t>
    </rPh>
    <rPh sb="12" eb="14">
      <t>ガッコウ</t>
    </rPh>
    <phoneticPr fontId="5"/>
  </si>
  <si>
    <t>神奈川県立平塚中等教育学校</t>
    <rPh sb="0" eb="3">
      <t>カナガワ</t>
    </rPh>
    <rPh sb="3" eb="5">
      <t>ケンリツ</t>
    </rPh>
    <rPh sb="5" eb="7">
      <t>ヒラツカ</t>
    </rPh>
    <rPh sb="7" eb="9">
      <t>チュウトウ</t>
    </rPh>
    <rPh sb="9" eb="11">
      <t>キョウイク</t>
    </rPh>
    <rPh sb="11" eb="13">
      <t>ガッコウ</t>
    </rPh>
    <phoneticPr fontId="5"/>
  </si>
  <si>
    <t>フリガナ</t>
    <phoneticPr fontId="5"/>
  </si>
  <si>
    <t>注文弁当数</t>
    <rPh sb="0" eb="2">
      <t>チュウモン</t>
    </rPh>
    <rPh sb="2" eb="4">
      <t>ベントウ</t>
    </rPh>
    <rPh sb="4" eb="5">
      <t>スウ</t>
    </rPh>
    <phoneticPr fontId="1"/>
  </si>
  <si>
    <t>学校名</t>
    <rPh sb="0" eb="3">
      <t>ガッコウメイ</t>
    </rPh>
    <phoneticPr fontId="1"/>
  </si>
  <si>
    <t>２走</t>
    <rPh sb="1" eb="2">
      <t>ソウ</t>
    </rPh>
    <phoneticPr fontId="5"/>
  </si>
  <si>
    <t>３走</t>
    <rPh sb="1" eb="2">
      <t>ソウ</t>
    </rPh>
    <phoneticPr fontId="5"/>
  </si>
  <si>
    <t>４走</t>
    <rPh sb="1" eb="2">
      <t>ソウ</t>
    </rPh>
    <phoneticPr fontId="5"/>
  </si>
  <si>
    <t>５走</t>
    <rPh sb="1" eb="2">
      <t>ソウ</t>
    </rPh>
    <phoneticPr fontId="5"/>
  </si>
  <si>
    <t>６走</t>
    <rPh sb="1" eb="2">
      <t>ソウ</t>
    </rPh>
    <phoneticPr fontId="5"/>
  </si>
  <si>
    <t>チーム</t>
    <phoneticPr fontId="5"/>
  </si>
  <si>
    <t>ベスト記録</t>
    <rPh sb="3" eb="5">
      <t>キロク</t>
    </rPh>
    <phoneticPr fontId="5"/>
  </si>
  <si>
    <t>所属</t>
    <rPh sb="0" eb="2">
      <t>ショゾク</t>
    </rPh>
    <phoneticPr fontId="5"/>
  </si>
  <si>
    <t>No</t>
    <phoneticPr fontId="5"/>
  </si>
  <si>
    <t>氏　　名</t>
    <rPh sb="0" eb="4">
      <t>シメイ</t>
    </rPh>
    <phoneticPr fontId="5"/>
  </si>
  <si>
    <t>学年</t>
  </si>
  <si>
    <t>No</t>
    <phoneticPr fontId="5"/>
  </si>
  <si>
    <t>No</t>
    <phoneticPr fontId="5"/>
  </si>
  <si>
    <t>記録</t>
    <rPh sb="0" eb="2">
      <t>キロク</t>
    </rPh>
    <phoneticPr fontId="5"/>
  </si>
  <si>
    <t>順位</t>
    <rPh sb="0" eb="2">
      <t>ジュンイ</t>
    </rPh>
    <phoneticPr fontId="5"/>
  </si>
  <si>
    <t>総合</t>
    <rPh sb="0" eb="2">
      <t>ソウゴウ</t>
    </rPh>
    <phoneticPr fontId="5"/>
  </si>
  <si>
    <t>通し</t>
    <rPh sb="0" eb="1">
      <t>トオ</t>
    </rPh>
    <phoneticPr fontId="5"/>
  </si>
  <si>
    <t>Ａ</t>
    <phoneticPr fontId="5"/>
  </si>
  <si>
    <t>Ａ</t>
  </si>
  <si>
    <t>Ｂ</t>
  </si>
  <si>
    <t>Ｃ</t>
  </si>
  <si>
    <t>Ｄ</t>
  </si>
  <si>
    <t>Ｅ</t>
  </si>
  <si>
    <t>Ｆ</t>
  </si>
  <si>
    <t>男子４×１００ｍRA</t>
    <rPh sb="0" eb="2">
      <t>ダンシ</t>
    </rPh>
    <phoneticPr fontId="5"/>
  </si>
  <si>
    <t>女子４×１００ｍRA</t>
    <rPh sb="0" eb="2">
      <t>ジョシ</t>
    </rPh>
    <phoneticPr fontId="5"/>
  </si>
  <si>
    <t>男子４×８００ｍR</t>
    <rPh sb="0" eb="2">
      <t>ダンシ</t>
    </rPh>
    <phoneticPr fontId="5"/>
  </si>
  <si>
    <t>女子４×８００ｍR</t>
    <rPh sb="0" eb="2">
      <t>ジョシ</t>
    </rPh>
    <phoneticPr fontId="5"/>
  </si>
  <si>
    <t>G</t>
  </si>
  <si>
    <t>H</t>
  </si>
  <si>
    <t>I</t>
  </si>
  <si>
    <t>J</t>
  </si>
  <si>
    <t>K</t>
  </si>
  <si>
    <t>男子４×１００ｍRB
（午後）</t>
    <rPh sb="0" eb="2">
      <t>ダンシ</t>
    </rPh>
    <rPh sb="12" eb="14">
      <t>ゴゴ</t>
    </rPh>
    <phoneticPr fontId="5"/>
  </si>
  <si>
    <t>女子４００ｍRB
（午後）</t>
    <rPh sb="0" eb="2">
      <t>ジョシ</t>
    </rPh>
    <phoneticPr fontId="5"/>
  </si>
  <si>
    <t>登録１</t>
    <rPh sb="0" eb="2">
      <t>トウロク</t>
    </rPh>
    <phoneticPr fontId="5"/>
  </si>
  <si>
    <t>登録２</t>
    <rPh sb="0" eb="2">
      <t>トウロク</t>
    </rPh>
    <phoneticPr fontId="5"/>
  </si>
  <si>
    <t>登録３</t>
    <rPh sb="0" eb="2">
      <t>トウロク</t>
    </rPh>
    <phoneticPr fontId="5"/>
  </si>
  <si>
    <t>登録４</t>
    <rPh sb="0" eb="2">
      <t>トウロク</t>
    </rPh>
    <phoneticPr fontId="5"/>
  </si>
  <si>
    <t>登録５</t>
    <rPh sb="0" eb="2">
      <t>トウロク</t>
    </rPh>
    <phoneticPr fontId="5"/>
  </si>
  <si>
    <t>登録６</t>
    <rPh sb="0" eb="2">
      <t>トウロク</t>
    </rPh>
    <phoneticPr fontId="5"/>
  </si>
  <si>
    <t>個人No</t>
    <rPh sb="0" eb="2">
      <t>コジン</t>
    </rPh>
    <phoneticPr fontId="5"/>
  </si>
  <si>
    <t>（手動）</t>
    <rPh sb="1" eb="3">
      <t>シュドウ</t>
    </rPh>
    <phoneticPr fontId="5"/>
  </si>
  <si>
    <t>チーム名</t>
    <rPh sb="3" eb="4">
      <t>メイ</t>
    </rPh>
    <phoneticPr fontId="5"/>
  </si>
  <si>
    <t>男子４×１００ｍRB</t>
  </si>
  <si>
    <t>女子４００ｍRB</t>
  </si>
  <si>
    <t>男子４×８００ｍR</t>
  </si>
  <si>
    <t>女子４×８００ｍR</t>
  </si>
  <si>
    <t>計時</t>
    <rPh sb="0" eb="2">
      <t>ケイジ</t>
    </rPh>
    <phoneticPr fontId="1"/>
  </si>
  <si>
    <t>スターター</t>
  </si>
  <si>
    <t>スターター</t>
    <phoneticPr fontId="1"/>
  </si>
  <si>
    <t>記録</t>
    <rPh sb="0" eb="2">
      <t>キロク</t>
    </rPh>
    <phoneticPr fontId="1"/>
  </si>
  <si>
    <t>監察</t>
    <rPh sb="0" eb="2">
      <t>カンサツ</t>
    </rPh>
    <phoneticPr fontId="1"/>
  </si>
  <si>
    <t>ストップウォッチで記録を計測します。</t>
    <rPh sb="9" eb="11">
      <t>キロク</t>
    </rPh>
    <rPh sb="12" eb="14">
      <t>ケイソク</t>
    </rPh>
    <phoneticPr fontId="1"/>
  </si>
  <si>
    <t>スタート地点で、チーム（選手）を確認して、スタート地点に誘導する。</t>
    <rPh sb="4" eb="6">
      <t>チテン</t>
    </rPh>
    <rPh sb="12" eb="14">
      <t>センシュ</t>
    </rPh>
    <rPh sb="16" eb="18">
      <t>カクニン</t>
    </rPh>
    <rPh sb="25" eb="27">
      <t>チテン</t>
    </rPh>
    <rPh sb="28" eb="30">
      <t>ユウドウ</t>
    </rPh>
    <phoneticPr fontId="1"/>
  </si>
  <si>
    <t>決勝審判</t>
    <rPh sb="0" eb="2">
      <t>ケッショウ</t>
    </rPh>
    <rPh sb="2" eb="4">
      <t>シンパン</t>
    </rPh>
    <phoneticPr fontId="1"/>
  </si>
  <si>
    <t>参加申し込み</t>
    <rPh sb="0" eb="2">
      <t>サンカ</t>
    </rPh>
    <rPh sb="2" eb="3">
      <t>モウ</t>
    </rPh>
    <rPh sb="4" eb="5">
      <t>コ</t>
    </rPh>
    <phoneticPr fontId="5"/>
  </si>
  <si>
    <t>男</t>
    <rPh sb="0" eb="1">
      <t>オトコ</t>
    </rPh>
    <phoneticPr fontId="5"/>
  </si>
  <si>
    <t>女</t>
    <rPh sb="0" eb="1">
      <t>ジョ</t>
    </rPh>
    <phoneticPr fontId="5"/>
  </si>
  <si>
    <t>計</t>
    <rPh sb="0" eb="1">
      <t>ケイ</t>
    </rPh>
    <phoneticPr fontId="5"/>
  </si>
  <si>
    <t>参加料</t>
    <rPh sb="0" eb="3">
      <t>サンカリョウ</t>
    </rPh>
    <phoneticPr fontId="5"/>
  </si>
  <si>
    <t>役員　第１希望</t>
    <rPh sb="0" eb="2">
      <t>ヤクイン</t>
    </rPh>
    <rPh sb="3" eb="4">
      <t>ダイ</t>
    </rPh>
    <rPh sb="5" eb="7">
      <t>キボウ</t>
    </rPh>
    <phoneticPr fontId="1"/>
  </si>
  <si>
    <t>役員　第２希望</t>
    <rPh sb="0" eb="2">
      <t>ヤクイン</t>
    </rPh>
    <rPh sb="3" eb="4">
      <t>ダイ</t>
    </rPh>
    <rPh sb="5" eb="7">
      <t>キボウ</t>
    </rPh>
    <phoneticPr fontId="1"/>
  </si>
  <si>
    <t>役員　第３希望</t>
    <rPh sb="0" eb="2">
      <t>ヤクイン</t>
    </rPh>
    <rPh sb="3" eb="4">
      <t>ダイ</t>
    </rPh>
    <rPh sb="5" eb="7">
      <t>キボウ</t>
    </rPh>
    <phoneticPr fontId="1"/>
  </si>
  <si>
    <t>名前</t>
    <rPh sb="0" eb="2">
      <t>ナマエ</t>
    </rPh>
    <phoneticPr fontId="1"/>
  </si>
  <si>
    <t>希望１</t>
    <rPh sb="0" eb="2">
      <t>キボウ</t>
    </rPh>
    <phoneticPr fontId="1"/>
  </si>
  <si>
    <t>希望２</t>
    <rPh sb="0" eb="2">
      <t>キボウ</t>
    </rPh>
    <phoneticPr fontId="1"/>
  </si>
  <si>
    <t>希望３</t>
    <rPh sb="0" eb="2">
      <t>キボウ</t>
    </rPh>
    <phoneticPr fontId="1"/>
  </si>
  <si>
    <t>役員</t>
    <rPh sb="0" eb="2">
      <t>ヤクイン</t>
    </rPh>
    <phoneticPr fontId="1"/>
  </si>
  <si>
    <t>主な仕事内容</t>
    <rPh sb="0" eb="1">
      <t>オモ</t>
    </rPh>
    <rPh sb="2" eb="4">
      <t>シゴト</t>
    </rPh>
    <rPh sb="4" eb="6">
      <t>ナイヨウ</t>
    </rPh>
    <phoneticPr fontId="1"/>
  </si>
  <si>
    <t>専門委員まとめ用</t>
    <rPh sb="0" eb="2">
      <t>センモン</t>
    </rPh>
    <rPh sb="2" eb="4">
      <t>イイン</t>
    </rPh>
    <rPh sb="7" eb="8">
      <t>ヨウ</t>
    </rPh>
    <phoneticPr fontId="1"/>
  </si>
  <si>
    <t>小澤　寛治</t>
    <rPh sb="0" eb="2">
      <t>オザワ</t>
    </rPh>
    <rPh sb="3" eb="5">
      <t>カンジ</t>
    </rPh>
    <phoneticPr fontId="1"/>
  </si>
  <si>
    <t>小原　大祐</t>
    <rPh sb="0" eb="2">
      <t>オバラ</t>
    </rPh>
    <rPh sb="3" eb="5">
      <t>ダイスケ</t>
    </rPh>
    <phoneticPr fontId="1"/>
  </si>
  <si>
    <t>スタートの合図を行い、不正スタートがないか確認します。</t>
    <rPh sb="5" eb="7">
      <t>アイズ</t>
    </rPh>
    <rPh sb="8" eb="9">
      <t>オコナ</t>
    </rPh>
    <rPh sb="11" eb="13">
      <t>フセイ</t>
    </rPh>
    <rPh sb="21" eb="23">
      <t>カクニン</t>
    </rPh>
    <phoneticPr fontId="1"/>
  </si>
  <si>
    <t>アナウンス</t>
  </si>
  <si>
    <t>アナウンス</t>
    <phoneticPr fontId="1"/>
  </si>
  <si>
    <t>放送を使って、競技進行を行います。</t>
    <rPh sb="0" eb="2">
      <t>ホウソウ</t>
    </rPh>
    <rPh sb="3" eb="4">
      <t>ツカ</t>
    </rPh>
    <rPh sb="7" eb="9">
      <t>キョウギ</t>
    </rPh>
    <rPh sb="9" eb="11">
      <t>シンコウ</t>
    </rPh>
    <rPh sb="12" eb="13">
      <t>オコナ</t>
    </rPh>
    <phoneticPr fontId="1"/>
  </si>
  <si>
    <t>本部担当</t>
    <rPh sb="0" eb="2">
      <t>ホンブ</t>
    </rPh>
    <rPh sb="2" eb="4">
      <t>タントウ</t>
    </rPh>
    <phoneticPr fontId="1"/>
  </si>
  <si>
    <t>練習場</t>
    <rPh sb="0" eb="3">
      <t>レンシュウジョウ</t>
    </rPh>
    <phoneticPr fontId="1"/>
  </si>
  <si>
    <t>主にテークオーバーゾーンでの違反がないか確認する。
選手がレーンに入ったのを確認して、本部に連絡する。
４×８００ｍRの時に、ブレークマーカーの設置、回収を行う。</t>
    <rPh sb="0" eb="1">
      <t>オモ</t>
    </rPh>
    <rPh sb="14" eb="16">
      <t>イハン</t>
    </rPh>
    <rPh sb="20" eb="22">
      <t>カクニン</t>
    </rPh>
    <rPh sb="26" eb="28">
      <t>センシュ</t>
    </rPh>
    <rPh sb="33" eb="34">
      <t>ハイ</t>
    </rPh>
    <rPh sb="38" eb="40">
      <t>カクニン</t>
    </rPh>
    <rPh sb="43" eb="45">
      <t>ホンブ</t>
    </rPh>
    <rPh sb="46" eb="48">
      <t>レンラク</t>
    </rPh>
    <rPh sb="60" eb="61">
      <t>トキ</t>
    </rPh>
    <rPh sb="72" eb="74">
      <t>セッチ</t>
    </rPh>
    <rPh sb="75" eb="77">
      <t>カイシュウ</t>
    </rPh>
    <rPh sb="78" eb="79">
      <t>オコナ</t>
    </rPh>
    <phoneticPr fontId="1"/>
  </si>
  <si>
    <t>総務、庶務、進行、役員受付、ゴールタイマー、用器具等は本部で割り振らせていただきます。</t>
    <rPh sb="0" eb="2">
      <t>ソウム</t>
    </rPh>
    <rPh sb="3" eb="5">
      <t>ショム</t>
    </rPh>
    <rPh sb="6" eb="8">
      <t>シンコウ</t>
    </rPh>
    <rPh sb="9" eb="11">
      <t>ヤクイン</t>
    </rPh>
    <rPh sb="11" eb="13">
      <t>ウケツケ</t>
    </rPh>
    <rPh sb="22" eb="23">
      <t>ヨウ</t>
    </rPh>
    <rPh sb="23" eb="25">
      <t>キグ</t>
    </rPh>
    <rPh sb="25" eb="26">
      <t>トウ</t>
    </rPh>
    <rPh sb="27" eb="29">
      <t>ホンブ</t>
    </rPh>
    <rPh sb="30" eb="31">
      <t>ワ</t>
    </rPh>
    <rPh sb="32" eb="33">
      <t>フ</t>
    </rPh>
    <phoneticPr fontId="1"/>
  </si>
  <si>
    <t>競技者係</t>
    <rPh sb="0" eb="3">
      <t>キョウギシャ</t>
    </rPh>
    <rPh sb="3" eb="4">
      <t>カカ</t>
    </rPh>
    <phoneticPr fontId="1"/>
  </si>
  <si>
    <t>オーダー用紙の受付。入力。腰ナンバー等の配布・回収。コール用紙の配布。</t>
    <rPh sb="4" eb="6">
      <t>ヨウシ</t>
    </rPh>
    <rPh sb="7" eb="9">
      <t>ウケツケ</t>
    </rPh>
    <rPh sb="10" eb="12">
      <t>ニュウリョク</t>
    </rPh>
    <rPh sb="13" eb="14">
      <t>コシ</t>
    </rPh>
    <rPh sb="18" eb="19">
      <t>トウ</t>
    </rPh>
    <rPh sb="20" eb="22">
      <t>ハイフ</t>
    </rPh>
    <rPh sb="23" eb="25">
      <t>カイシュウ</t>
    </rPh>
    <rPh sb="29" eb="31">
      <t>ヨウシ</t>
    </rPh>
    <rPh sb="32" eb="34">
      <t>ハイフ</t>
    </rPh>
    <phoneticPr fontId="1"/>
  </si>
  <si>
    <t>決勝審判・周回</t>
    <rPh sb="0" eb="2">
      <t>ケッショウ</t>
    </rPh>
    <rPh sb="2" eb="4">
      <t>シンパン</t>
    </rPh>
    <rPh sb="5" eb="7">
      <t>シュウカイ</t>
    </rPh>
    <phoneticPr fontId="1"/>
  </si>
  <si>
    <t>着順判定。最終周の鐘。バトンパスを待っている選手と走り終わった選手の誘導。</t>
    <rPh sb="0" eb="2">
      <t>チャクジュン</t>
    </rPh>
    <rPh sb="2" eb="4">
      <t>ハンテイ</t>
    </rPh>
    <rPh sb="5" eb="7">
      <t>サイシュウ</t>
    </rPh>
    <rPh sb="7" eb="8">
      <t>シュウ</t>
    </rPh>
    <rPh sb="9" eb="10">
      <t>カネ</t>
    </rPh>
    <rPh sb="17" eb="18">
      <t>マ</t>
    </rPh>
    <rPh sb="22" eb="24">
      <t>センシュ</t>
    </rPh>
    <rPh sb="25" eb="26">
      <t>ハシ</t>
    </rPh>
    <rPh sb="27" eb="28">
      <t>オ</t>
    </rPh>
    <rPh sb="31" eb="33">
      <t>センシュ</t>
    </rPh>
    <rPh sb="34" eb="36">
      <t>ユウドウ</t>
    </rPh>
    <phoneticPr fontId="1"/>
  </si>
  <si>
    <t>写真判定</t>
    <rPh sb="0" eb="2">
      <t>シャシン</t>
    </rPh>
    <rPh sb="2" eb="4">
      <t>ハンテイ</t>
    </rPh>
    <phoneticPr fontId="1"/>
  </si>
  <si>
    <t>写真判定機を使用し、全レースの記録をとる。</t>
    <rPh sb="0" eb="2">
      <t>シャシン</t>
    </rPh>
    <rPh sb="2" eb="4">
      <t>ハンテイ</t>
    </rPh>
    <rPh sb="4" eb="5">
      <t>キ</t>
    </rPh>
    <rPh sb="6" eb="8">
      <t>シヨウ</t>
    </rPh>
    <rPh sb="10" eb="11">
      <t>ゼン</t>
    </rPh>
    <rPh sb="15" eb="17">
      <t>キロク</t>
    </rPh>
    <phoneticPr fontId="1"/>
  </si>
  <si>
    <t>静岡陸協システムを使用して記録を処理する。</t>
    <rPh sb="0" eb="4">
      <t>シズオカリクキョウ</t>
    </rPh>
    <rPh sb="9" eb="11">
      <t>シヨウ</t>
    </rPh>
    <rPh sb="13" eb="15">
      <t>キロク</t>
    </rPh>
    <rPh sb="16" eb="18">
      <t>ショリ</t>
    </rPh>
    <phoneticPr fontId="1"/>
  </si>
  <si>
    <t>競技前・競技中の練習場所に立ち、安全確保を行う。</t>
    <rPh sb="0" eb="2">
      <t>キョウギ</t>
    </rPh>
    <rPh sb="2" eb="3">
      <t>マエ</t>
    </rPh>
    <rPh sb="4" eb="6">
      <t>キョウギ</t>
    </rPh>
    <rPh sb="6" eb="7">
      <t>チュウ</t>
    </rPh>
    <rPh sb="8" eb="10">
      <t>レンシュウ</t>
    </rPh>
    <rPh sb="10" eb="12">
      <t>バショ</t>
    </rPh>
    <rPh sb="13" eb="14">
      <t>タ</t>
    </rPh>
    <rPh sb="16" eb="18">
      <t>アンゼン</t>
    </rPh>
    <rPh sb="18" eb="20">
      <t>カクホ</t>
    </rPh>
    <rPh sb="21" eb="22">
      <t>オコナ</t>
    </rPh>
    <phoneticPr fontId="1"/>
  </si>
  <si>
    <t>申し込みの問合せ先</t>
    <rPh sb="0" eb="1">
      <t>モウ</t>
    </rPh>
    <rPh sb="2" eb="3">
      <t>コ</t>
    </rPh>
    <rPh sb="5" eb="7">
      <t>トイアワ</t>
    </rPh>
    <rPh sb="8" eb="9">
      <t>サキ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</si>
  <si>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</si>
  <si>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</si>
  <si>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大会当日の緊急連絡先（携帯）</t>
    <rPh sb="0" eb="2">
      <t>タイカイ</t>
    </rPh>
    <rPh sb="2" eb="4">
      <t>トウジツ</t>
    </rPh>
    <rPh sb="5" eb="7">
      <t>キンキュウ</t>
    </rPh>
    <rPh sb="7" eb="9">
      <t>レンラク</t>
    </rPh>
    <rPh sb="9" eb="10">
      <t>サキ</t>
    </rPh>
    <rPh sb="11" eb="13">
      <t>ケイタイ</t>
    </rPh>
    <phoneticPr fontId="1"/>
  </si>
  <si>
    <t>学校名</t>
    <rPh sb="0" eb="3">
      <t>ガッコウメイ</t>
    </rPh>
    <phoneticPr fontId="1"/>
  </si>
  <si>
    <t>申込氏名</t>
    <rPh sb="0" eb="2">
      <t>モウシコミ</t>
    </rPh>
    <rPh sb="2" eb="4">
      <t>シメイ</t>
    </rPh>
    <phoneticPr fontId="1"/>
  </si>
  <si>
    <t>連絡先</t>
    <rPh sb="0" eb="2">
      <t>レンラク</t>
    </rPh>
    <rPh sb="2" eb="3">
      <t>サキ</t>
    </rPh>
    <phoneticPr fontId="1"/>
  </si>
  <si>
    <t>当日氏名</t>
    <rPh sb="0" eb="2">
      <t>トウジツ</t>
    </rPh>
    <rPh sb="2" eb="4">
      <t>シメイ</t>
    </rPh>
    <phoneticPr fontId="1"/>
  </si>
  <si>
    <t>第2回　ひらつか中学リレー競技会　参加申込書一覧表</t>
    <rPh sb="0" eb="1">
      <t>ダイ</t>
    </rPh>
    <rPh sb="2" eb="3">
      <t>カイ</t>
    </rPh>
    <rPh sb="8" eb="10">
      <t>チュウガク</t>
    </rPh>
    <rPh sb="13" eb="16">
      <t>キョウギカイ</t>
    </rPh>
    <rPh sb="17" eb="19">
      <t>サンカ</t>
    </rPh>
    <rPh sb="19" eb="20">
      <t>モウ</t>
    </rPh>
    <rPh sb="20" eb="21">
      <t>コ</t>
    </rPh>
    <rPh sb="21" eb="22">
      <t>ショ</t>
    </rPh>
    <rPh sb="22" eb="24">
      <t>イチラン</t>
    </rPh>
    <rPh sb="24" eb="25">
      <t>ヒョウ</t>
    </rPh>
    <phoneticPr fontId="5"/>
  </si>
  <si>
    <t>競技者・出発</t>
    <rPh sb="0" eb="3">
      <t>キョウギシャ</t>
    </rPh>
    <rPh sb="4" eb="6">
      <t>シュッパツ</t>
    </rPh>
    <phoneticPr fontId="1"/>
  </si>
  <si>
    <t>男子４×１００ｍR</t>
    <rPh sb="0" eb="2">
      <t>ダンシ</t>
    </rPh>
    <phoneticPr fontId="5"/>
  </si>
  <si>
    <t>女子４００ｍR</t>
    <rPh sb="0" eb="2">
      <t>ジョシ</t>
    </rPh>
    <phoneticPr fontId="5"/>
  </si>
  <si>
    <t>ＹＳＦＪＨ</t>
  </si>
  <si>
    <t>横浜西</t>
  </si>
  <si>
    <t>横浜吉田</t>
  </si>
  <si>
    <t>横浜南</t>
  </si>
  <si>
    <t>横浜南が丘</t>
  </si>
  <si>
    <t>横浜南高附属</t>
  </si>
  <si>
    <t>保土ケ谷</t>
  </si>
  <si>
    <t>横浜橘</t>
  </si>
  <si>
    <t>横浜ろう特支</t>
  </si>
  <si>
    <t>鶴ケ峯</t>
  </si>
  <si>
    <t>若葉台</t>
  </si>
  <si>
    <t>横浜田奈</t>
  </si>
  <si>
    <t>横浜鴨居</t>
  </si>
  <si>
    <t>横浜緑が丘</t>
  </si>
  <si>
    <t>あかね台</t>
  </si>
  <si>
    <t>茅ケ崎</t>
  </si>
  <si>
    <t>東山田</t>
  </si>
  <si>
    <t>早渕</t>
  </si>
  <si>
    <t>緑園</t>
  </si>
  <si>
    <t>渡田</t>
  </si>
  <si>
    <t>富士見</t>
  </si>
  <si>
    <t>川崎高附属</t>
  </si>
  <si>
    <t>川崎玉川</t>
  </si>
  <si>
    <t>川崎中原</t>
  </si>
  <si>
    <t>川崎橘</t>
  </si>
  <si>
    <t>川崎有馬</t>
  </si>
  <si>
    <t>川崎長沢</t>
  </si>
  <si>
    <t>はるひ野</t>
  </si>
  <si>
    <t>王禅寺中央</t>
  </si>
  <si>
    <t>横須賀神明</t>
  </si>
  <si>
    <t>横須賀長沢</t>
  </si>
  <si>
    <t>横須賀鴨居</t>
  </si>
  <si>
    <t>藤沢六会</t>
  </si>
  <si>
    <t>相模原相陽</t>
  </si>
  <si>
    <t>相模原田名</t>
  </si>
  <si>
    <t>相模原旭</t>
  </si>
  <si>
    <t>相模原緑が丘</t>
  </si>
  <si>
    <t>柏ケ谷</t>
  </si>
  <si>
    <t>海老名有馬</t>
  </si>
  <si>
    <t>綾瀬城山</t>
  </si>
  <si>
    <t>太洋</t>
  </si>
  <si>
    <t>平塚中原</t>
  </si>
  <si>
    <t>平塚神明</t>
  </si>
  <si>
    <t>本町</t>
  </si>
  <si>
    <t>秦野南が丘</t>
  </si>
  <si>
    <t>伊勢原中沢</t>
  </si>
  <si>
    <t>小田原城山</t>
  </si>
  <si>
    <t>白山</t>
  </si>
  <si>
    <t>小田原橘</t>
  </si>
  <si>
    <t>厚木睦合</t>
  </si>
  <si>
    <t>厚木玉川</t>
  </si>
  <si>
    <t>厚木相川</t>
  </si>
  <si>
    <t>愛川中原</t>
  </si>
  <si>
    <t>宮ヶ瀬</t>
  </si>
  <si>
    <t>相模原中沢</t>
  </si>
  <si>
    <t>鳥屋</t>
  </si>
  <si>
    <t>青和学園</t>
  </si>
  <si>
    <t>北相</t>
  </si>
  <si>
    <t>中大附属横浜</t>
  </si>
  <si>
    <t>横浜英和</t>
  </si>
  <si>
    <t>桐蔭学園</t>
  </si>
  <si>
    <t>横浜隼人</t>
  </si>
  <si>
    <t>鶴見大付属</t>
  </si>
  <si>
    <t>慶應</t>
  </si>
  <si>
    <t>横浜学園</t>
  </si>
  <si>
    <t>橘学苑</t>
  </si>
  <si>
    <t>富士見丘</t>
  </si>
  <si>
    <t>横浜翠陵</t>
  </si>
  <si>
    <t>横浜創英</t>
  </si>
  <si>
    <t>日女大附属</t>
  </si>
  <si>
    <t>日大藤沢</t>
  </si>
  <si>
    <t>慶應藤沢</t>
  </si>
  <si>
    <t>藤嶺藤沢</t>
  </si>
  <si>
    <t>アレセイア</t>
  </si>
  <si>
    <t>自修館</t>
  </si>
  <si>
    <t>聖ステパノ</t>
  </si>
  <si>
    <t>横国大附横浜</t>
  </si>
  <si>
    <t>横国大附鎌倉</t>
  </si>
  <si>
    <t>相模原中等</t>
  </si>
  <si>
    <t>平塚中等</t>
  </si>
  <si>
    <t>横浜DeNAﾗﾝﾆﾝｸﾞｸﾗﾌﾞ</t>
  </si>
  <si>
    <t>横浜AC</t>
  </si>
  <si>
    <t>日産ｽﾀｼﾞｱﾑｱｽﾘｰﾄｸﾗﾌﾞ</t>
  </si>
  <si>
    <t>ﾜｰﾙｳｲﾝﾄﾞAC</t>
  </si>
  <si>
    <t>FCｺﾗｿﾝ</t>
  </si>
  <si>
    <t>HappinessAC</t>
  </si>
  <si>
    <t>SCDAC</t>
  </si>
  <si>
    <t>S4</t>
  </si>
  <si>
    <t>鎌倉シニア陸上</t>
    <rPh sb="0" eb="2">
      <t>カマクラ</t>
    </rPh>
    <rPh sb="5" eb="7">
      <t>リクジョウ</t>
    </rPh>
    <phoneticPr fontId="2"/>
  </si>
  <si>
    <t>審判免許</t>
    <rPh sb="0" eb="2">
      <t>シンパン</t>
    </rPh>
    <rPh sb="2" eb="4">
      <t>メンキョ</t>
    </rPh>
    <phoneticPr fontId="1"/>
  </si>
  <si>
    <t>　</t>
    <phoneticPr fontId="1"/>
  </si>
  <si>
    <t>○</t>
    <phoneticPr fontId="1"/>
  </si>
  <si>
    <t>記録会では、原則全ての顧問の先生方に審判をして頂きます。
当日来られる顧問名をご記入下さい。</t>
    <rPh sb="0" eb="3">
      <t>キロクカイ</t>
    </rPh>
    <rPh sb="6" eb="8">
      <t>ゲンソク</t>
    </rPh>
    <rPh sb="8" eb="9">
      <t>スベ</t>
    </rPh>
    <rPh sb="11" eb="13">
      <t>コモン</t>
    </rPh>
    <rPh sb="14" eb="17">
      <t>センセイガタ</t>
    </rPh>
    <rPh sb="18" eb="20">
      <t>シンパン</t>
    </rPh>
    <rPh sb="23" eb="24">
      <t>イタダ</t>
    </rPh>
    <rPh sb="29" eb="31">
      <t>トウジツ</t>
    </rPh>
    <rPh sb="31" eb="32">
      <t>コ</t>
    </rPh>
    <rPh sb="35" eb="37">
      <t>コモン</t>
    </rPh>
    <rPh sb="37" eb="38">
      <t>メイ</t>
    </rPh>
    <rPh sb="40" eb="42">
      <t>キニュウ</t>
    </rPh>
    <rPh sb="42" eb="43">
      <t>クダ</t>
    </rPh>
    <phoneticPr fontId="1"/>
  </si>
  <si>
    <t>顧問氏名</t>
    <rPh sb="0" eb="2">
      <t>コモン</t>
    </rPh>
    <rPh sb="2" eb="4">
      <t>シメイ</t>
    </rPh>
    <phoneticPr fontId="1"/>
  </si>
  <si>
    <t>振込名</t>
    <rPh sb="0" eb="2">
      <t>フリコ</t>
    </rPh>
    <rPh sb="2" eb="3">
      <t>メイ</t>
    </rPh>
    <phoneticPr fontId="1"/>
  </si>
  <si>
    <t>学校No</t>
    <rPh sb="0" eb="2">
      <t>ガッコウ</t>
    </rPh>
    <phoneticPr fontId="5"/>
  </si>
  <si>
    <t>１走予定</t>
    <rPh sb="1" eb="2">
      <t>ソウ</t>
    </rPh>
    <rPh sb="2" eb="4">
      <t>ヨテイ</t>
    </rPh>
    <phoneticPr fontId="5"/>
  </si>
  <si>
    <t>２走予定</t>
    <rPh sb="1" eb="2">
      <t>ソウ</t>
    </rPh>
    <rPh sb="2" eb="4">
      <t>ヨテイ</t>
    </rPh>
    <phoneticPr fontId="5"/>
  </si>
  <si>
    <t>３走予定</t>
    <rPh sb="1" eb="2">
      <t>ソウ</t>
    </rPh>
    <rPh sb="2" eb="4">
      <t>ヨテイ</t>
    </rPh>
    <phoneticPr fontId="5"/>
  </si>
  <si>
    <t>４走予定</t>
    <rPh sb="1" eb="2">
      <t>ソウ</t>
    </rPh>
    <rPh sb="2" eb="4">
      <t>ヨテイ</t>
    </rPh>
    <phoneticPr fontId="5"/>
  </si>
  <si>
    <t>免許</t>
    <rPh sb="0" eb="2">
      <t>メンキョ</t>
    </rPh>
    <phoneticPr fontId="1"/>
  </si>
  <si>
    <t>第６回　ひらつか中学リレー競技会　参加申込書一覧表</t>
    <rPh sb="0" eb="1">
      <t>ダイ</t>
    </rPh>
    <rPh sb="2" eb="3">
      <t>カイ</t>
    </rPh>
    <rPh sb="8" eb="10">
      <t>チュウガク</t>
    </rPh>
    <rPh sb="13" eb="16">
      <t>キョウギカイ</t>
    </rPh>
    <rPh sb="17" eb="19">
      <t>サンカ</t>
    </rPh>
    <rPh sb="19" eb="20">
      <t>モウ</t>
    </rPh>
    <rPh sb="20" eb="21">
      <t>コ</t>
    </rPh>
    <rPh sb="21" eb="22">
      <t>ショ</t>
    </rPh>
    <rPh sb="22" eb="24">
      <t>イチラン</t>
    </rPh>
    <rPh sb="24" eb="25">
      <t>ヒョウ</t>
    </rPh>
    <phoneticPr fontId="5"/>
  </si>
  <si>
    <t>参加料振込者照合用　　
振込者名（学校番号　+　略校名でお願いします。）</t>
    <rPh sb="24" eb="25">
      <t>ホボ</t>
    </rPh>
    <rPh sb="25" eb="27">
      <t>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</si>
</sst>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0_ "/>
    <numFmt numFmtId="177" formatCode="##&quot;.&quot;##&quot;.&quot;##"/>
    <numFmt numFmtId="178" formatCode="##&quot;”&quot;##"/>
    <numFmt numFmtId="179" formatCode="##&quot;.&quot;#"/>
    <numFmt numFmtId="180" formatCode="##&quot;.&quot;##&quot;.&quot;#"/>
    <numFmt numFmtId="181" formatCode="##&quot;:&quot;##&quot;.&quot;#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4"/>
      <name val="ＭＳ 明朝"/>
      <family val="1"/>
      <charset val="128"/>
    </font>
    <font>
      <b/>
      <sz val="11"/>
      <color indexed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4">
    <xf numFmtId="0" fontId="0" fillId="0" borderId="0" xfId="0">
      <alignment vertical="center"/>
    </xf>
    <xf numFmtId="0" fontId="4" fillId="0" borderId="1" xfId="1" applyFont="1" applyBorder="1" applyAlignment="1">
      <alignment horizontal="center" shrinkToFit="1"/>
    </xf>
    <xf numFmtId="0" fontId="4" fillId="0" borderId="0" xfId="1" applyFont="1" applyAlignment="1">
      <alignment horizontal="center" shrinkToFit="1"/>
    </xf>
    <xf numFmtId="0" fontId="3" fillId="0" borderId="0" xfId="1" applyAlignment="1">
      <alignment vertical="center" shrinkToFit="1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5" fontId="9" fillId="0" borderId="0" xfId="1" applyNumberFormat="1" applyFont="1" applyAlignment="1">
      <alignment horizontal="center" vertical="center" shrinkToFit="1"/>
    </xf>
    <xf numFmtId="5" fontId="10" fillId="0" borderId="0" xfId="1" applyNumberFormat="1" applyFont="1" applyAlignment="1">
      <alignment horizontal="center" vertical="center" shrinkToFit="1"/>
    </xf>
    <xf numFmtId="5" fontId="11" fillId="0" borderId="0" xfId="1" applyNumberFormat="1" applyFont="1" applyAlignment="1">
      <alignment vertical="center" shrinkToFit="1"/>
    </xf>
    <xf numFmtId="0" fontId="4" fillId="0" borderId="1" xfId="1" applyFont="1" applyBorder="1" applyAlignment="1">
      <alignment horizontal="center"/>
    </xf>
    <xf numFmtId="0" fontId="12" fillId="3" borderId="12" xfId="1" applyFont="1" applyFill="1" applyBorder="1" applyAlignment="1">
      <alignment horizontal="center" vertical="center" wrapText="1" shrinkToFit="1"/>
    </xf>
    <xf numFmtId="177" fontId="13" fillId="0" borderId="27" xfId="1" applyNumberFormat="1" applyFont="1" applyBorder="1" applyAlignment="1">
      <alignment horizontal="center" shrinkToFit="1"/>
    </xf>
    <xf numFmtId="0" fontId="13" fillId="0" borderId="36" xfId="1" applyFont="1" applyBorder="1" applyAlignment="1">
      <alignment horizontal="center" shrinkToFit="1"/>
    </xf>
    <xf numFmtId="177" fontId="13" fillId="0" borderId="37" xfId="1" applyNumberFormat="1" applyFont="1" applyBorder="1" applyAlignment="1">
      <alignment horizontal="center" shrinkToFit="1"/>
    </xf>
    <xf numFmtId="0" fontId="13" fillId="0" borderId="38" xfId="1" applyFont="1" applyBorder="1" applyAlignment="1">
      <alignment horizontal="center" shrinkToFit="1"/>
    </xf>
    <xf numFmtId="177" fontId="15" fillId="0" borderId="0" xfId="1" applyNumberFormat="1" applyFont="1" applyAlignment="1">
      <alignment horizontal="center" shrinkToFit="1"/>
    </xf>
    <xf numFmtId="0" fontId="6" fillId="0" borderId="0" xfId="1" applyFont="1" applyAlignment="1">
      <alignment horizontal="center" vertical="center"/>
    </xf>
    <xf numFmtId="5" fontId="17" fillId="0" borderId="0" xfId="1" applyNumberFormat="1" applyFont="1" applyAlignment="1">
      <alignment horizontal="center" vertical="center" shrinkToFit="1"/>
    </xf>
    <xf numFmtId="5" fontId="18" fillId="0" borderId="0" xfId="1" applyNumberFormat="1" applyFont="1" applyAlignment="1">
      <alignment horizontal="center" vertical="center" shrinkToFit="1"/>
    </xf>
    <xf numFmtId="0" fontId="3" fillId="3" borderId="33" xfId="1" applyFill="1" applyBorder="1" applyAlignment="1">
      <alignment horizontal="center" shrinkToFit="1"/>
    </xf>
    <xf numFmtId="0" fontId="13" fillId="0" borderId="39" xfId="1" applyFont="1" applyBorder="1" applyAlignment="1">
      <alignment horizontal="center" shrinkToFit="1"/>
    </xf>
    <xf numFmtId="0" fontId="3" fillId="0" borderId="40" xfId="1" applyBorder="1" applyAlignment="1">
      <alignment horizontal="center" shrinkToFit="1"/>
    </xf>
    <xf numFmtId="0" fontId="13" fillId="0" borderId="31" xfId="1" applyFont="1" applyBorder="1" applyAlignment="1">
      <alignment horizontal="center" shrinkToFit="1"/>
    </xf>
    <xf numFmtId="177" fontId="13" fillId="0" borderId="42" xfId="1" applyNumberFormat="1" applyFont="1" applyBorder="1" applyAlignment="1">
      <alignment horizontal="center" shrinkToFit="1"/>
    </xf>
    <xf numFmtId="0" fontId="13" fillId="0" borderId="43" xfId="1" applyFont="1" applyBorder="1" applyAlignment="1">
      <alignment horizontal="center" shrinkToFit="1"/>
    </xf>
    <xf numFmtId="177" fontId="13" fillId="0" borderId="44" xfId="1" applyNumberFormat="1" applyFont="1" applyBorder="1" applyAlignment="1">
      <alignment horizontal="center" shrinkToFit="1"/>
    </xf>
    <xf numFmtId="0" fontId="13" fillId="0" borderId="45" xfId="1" applyFont="1" applyBorder="1" applyAlignment="1">
      <alignment horizontal="center" shrinkToFit="1"/>
    </xf>
    <xf numFmtId="0" fontId="4" fillId="4" borderId="26" xfId="1" applyFont="1" applyFill="1" applyBorder="1" applyAlignment="1">
      <alignment horizontal="center"/>
    </xf>
    <xf numFmtId="0" fontId="4" fillId="4" borderId="27" xfId="1" applyFont="1" applyFill="1" applyBorder="1" applyAlignment="1">
      <alignment horizontal="center" shrinkToFit="1"/>
    </xf>
    <xf numFmtId="5" fontId="17" fillId="0" borderId="1" xfId="1" applyNumberFormat="1" applyFont="1" applyBorder="1" applyAlignment="1">
      <alignment horizontal="center" vertical="center" shrinkToFit="1"/>
    </xf>
    <xf numFmtId="0" fontId="3" fillId="3" borderId="46" xfId="1" applyFill="1" applyBorder="1" applyAlignment="1">
      <alignment horizontal="center" shrinkToFit="1"/>
    </xf>
    <xf numFmtId="0" fontId="13" fillId="0" borderId="47" xfId="1" applyFont="1" applyBorder="1" applyAlignment="1">
      <alignment horizontal="center" shrinkToFit="1"/>
    </xf>
    <xf numFmtId="0" fontId="3" fillId="0" borderId="47" xfId="1" applyBorder="1" applyAlignment="1">
      <alignment horizontal="center" shrinkToFit="1"/>
    </xf>
    <xf numFmtId="0" fontId="13" fillId="0" borderId="48" xfId="1" applyFont="1" applyBorder="1" applyAlignment="1">
      <alignment horizontal="center" shrinkToFit="1"/>
    </xf>
    <xf numFmtId="177" fontId="13" fillId="0" borderId="50" xfId="1" applyNumberFormat="1" applyFont="1" applyBorder="1" applyAlignment="1">
      <alignment horizontal="center" shrinkToFit="1"/>
    </xf>
    <xf numFmtId="0" fontId="13" fillId="0" borderId="51" xfId="1" applyFont="1" applyBorder="1" applyAlignment="1">
      <alignment horizontal="center" shrinkToFit="1"/>
    </xf>
    <xf numFmtId="177" fontId="13" fillId="0" borderId="52" xfId="1" applyNumberFormat="1" applyFont="1" applyBorder="1" applyAlignment="1">
      <alignment horizontal="center" shrinkToFit="1"/>
    </xf>
    <xf numFmtId="0" fontId="13" fillId="0" borderId="53" xfId="1" applyFont="1" applyBorder="1" applyAlignment="1">
      <alignment horizontal="center" shrinkToFit="1"/>
    </xf>
    <xf numFmtId="0" fontId="4" fillId="4" borderId="0" xfId="1" applyFont="1" applyFill="1" applyAlignment="1">
      <alignment horizontal="center"/>
    </xf>
    <xf numFmtId="0" fontId="4" fillId="4" borderId="0" xfId="1" applyFont="1" applyFill="1" applyAlignment="1">
      <alignment horizontal="center" shrinkToFit="1"/>
    </xf>
    <xf numFmtId="5" fontId="17" fillId="0" borderId="0" xfId="1" applyNumberFormat="1" applyFont="1" applyAlignment="1">
      <alignment vertical="center" shrinkToFit="1"/>
    </xf>
    <xf numFmtId="0" fontId="3" fillId="3" borderId="7" xfId="1" applyFill="1" applyBorder="1" applyAlignment="1">
      <alignment horizontal="center" shrinkToFit="1"/>
    </xf>
    <xf numFmtId="0" fontId="13" fillId="0" borderId="3" xfId="1" applyFont="1" applyBorder="1" applyAlignment="1">
      <alignment horizontal="center" shrinkToFit="1"/>
    </xf>
    <xf numFmtId="0" fontId="3" fillId="0" borderId="3" xfId="1" applyBorder="1" applyAlignment="1">
      <alignment horizontal="center" shrinkToFit="1"/>
    </xf>
    <xf numFmtId="0" fontId="13" fillId="0" borderId="8" xfId="1" applyFont="1" applyBorder="1" applyAlignment="1">
      <alignment horizontal="center" shrinkToFit="1"/>
    </xf>
    <xf numFmtId="177" fontId="13" fillId="0" borderId="54" xfId="1" applyNumberFormat="1" applyFont="1" applyBorder="1" applyAlignment="1">
      <alignment horizontal="center" shrinkToFit="1"/>
    </xf>
    <xf numFmtId="0" fontId="13" fillId="0" borderId="55" xfId="1" applyFont="1" applyBorder="1" applyAlignment="1">
      <alignment horizontal="center" shrinkToFit="1"/>
    </xf>
    <xf numFmtId="177" fontId="13" fillId="0" borderId="56" xfId="1" applyNumberFormat="1" applyFont="1" applyBorder="1" applyAlignment="1">
      <alignment horizontal="center" shrinkToFit="1"/>
    </xf>
    <xf numFmtId="0" fontId="13" fillId="0" borderId="57" xfId="1" applyFont="1" applyBorder="1" applyAlignment="1">
      <alignment horizontal="center" shrinkToFit="1"/>
    </xf>
    <xf numFmtId="0" fontId="3" fillId="3" borderId="30" xfId="1" applyFill="1" applyBorder="1" applyAlignment="1">
      <alignment horizontal="center" shrinkToFit="1"/>
    </xf>
    <xf numFmtId="0" fontId="13" fillId="0" borderId="29" xfId="1" applyFont="1" applyBorder="1" applyAlignment="1">
      <alignment horizontal="center" shrinkToFit="1"/>
    </xf>
    <xf numFmtId="0" fontId="3" fillId="0" borderId="2" xfId="1" applyBorder="1" applyAlignment="1">
      <alignment horizontal="center" shrinkToFit="1"/>
    </xf>
    <xf numFmtId="0" fontId="13" fillId="0" borderId="6" xfId="1" applyFont="1" applyBorder="1" applyAlignment="1">
      <alignment horizontal="center" shrinkToFit="1"/>
    </xf>
    <xf numFmtId="177" fontId="13" fillId="0" borderId="59" xfId="1" applyNumberFormat="1" applyFont="1" applyBorder="1" applyAlignment="1">
      <alignment horizontal="center" shrinkToFit="1"/>
    </xf>
    <xf numFmtId="0" fontId="13" fillId="0" borderId="60" xfId="1" applyFont="1" applyBorder="1" applyAlignment="1">
      <alignment horizontal="center" shrinkToFit="1"/>
    </xf>
    <xf numFmtId="177" fontId="13" fillId="0" borderId="61" xfId="1" applyNumberFormat="1" applyFont="1" applyBorder="1" applyAlignment="1">
      <alignment horizontal="center" shrinkToFit="1"/>
    </xf>
    <xf numFmtId="0" fontId="13" fillId="0" borderId="62" xfId="1" applyFont="1" applyBorder="1" applyAlignment="1">
      <alignment horizontal="center" shrinkToFit="1"/>
    </xf>
    <xf numFmtId="0" fontId="20" fillId="0" borderId="1" xfId="1" applyFont="1" applyBorder="1" applyAlignment="1">
      <alignment horizontal="center" shrinkToFit="1"/>
    </xf>
    <xf numFmtId="0" fontId="20" fillId="0" borderId="0" xfId="1" applyFont="1" applyAlignment="1">
      <alignment horizontal="center" shrinkToFit="1"/>
    </xf>
    <xf numFmtId="0" fontId="3" fillId="0" borderId="0" xfId="1" applyAlignment="1">
      <alignment horizontal="center" vertical="center" shrinkToFit="1"/>
    </xf>
    <xf numFmtId="5" fontId="17" fillId="2" borderId="0" xfId="1" applyNumberFormat="1" applyFont="1" applyFill="1" applyAlignment="1">
      <alignment vertical="center" shrinkToFit="1"/>
    </xf>
    <xf numFmtId="0" fontId="3" fillId="3" borderId="63" xfId="1" applyFill="1" applyBorder="1" applyAlignment="1">
      <alignment horizontal="center" shrinkToFit="1"/>
    </xf>
    <xf numFmtId="0" fontId="13" fillId="0" borderId="64" xfId="1" applyFont="1" applyBorder="1" applyAlignment="1">
      <alignment horizontal="center" shrinkToFit="1"/>
    </xf>
    <xf numFmtId="0" fontId="3" fillId="0" borderId="64" xfId="1" applyBorder="1" applyAlignment="1">
      <alignment horizontal="center" shrinkToFit="1"/>
    </xf>
    <xf numFmtId="0" fontId="13" fillId="0" borderId="65" xfId="1" applyFont="1" applyBorder="1" applyAlignment="1">
      <alignment horizontal="center" shrinkToFit="1"/>
    </xf>
    <xf numFmtId="177" fontId="13" fillId="0" borderId="67" xfId="1" applyNumberFormat="1" applyFont="1" applyBorder="1" applyAlignment="1">
      <alignment horizontal="center" shrinkToFit="1"/>
    </xf>
    <xf numFmtId="0" fontId="13" fillId="0" borderId="68" xfId="1" applyFont="1" applyBorder="1" applyAlignment="1">
      <alignment horizontal="center" shrinkToFit="1"/>
    </xf>
    <xf numFmtId="177" fontId="13" fillId="0" borderId="69" xfId="1" applyNumberFormat="1" applyFont="1" applyBorder="1" applyAlignment="1">
      <alignment horizontal="center" shrinkToFit="1"/>
    </xf>
    <xf numFmtId="0" fontId="13" fillId="0" borderId="70" xfId="1" applyFont="1" applyBorder="1" applyAlignment="1">
      <alignment horizontal="center" shrinkToFit="1"/>
    </xf>
    <xf numFmtId="0" fontId="13" fillId="0" borderId="32" xfId="1" applyFont="1" applyBorder="1" applyAlignment="1">
      <alignment horizontal="center" shrinkToFit="1"/>
    </xf>
    <xf numFmtId="0" fontId="3" fillId="0" borderId="23" xfId="1" applyBorder="1" applyAlignment="1">
      <alignment horizontal="center" shrinkToFit="1"/>
    </xf>
    <xf numFmtId="0" fontId="13" fillId="0" borderId="71" xfId="1" applyFont="1" applyBorder="1" applyAlignment="1">
      <alignment horizontal="center" shrinkToFit="1"/>
    </xf>
    <xf numFmtId="5" fontId="17" fillId="5" borderId="0" xfId="1" applyNumberFormat="1" applyFont="1" applyFill="1" applyAlignment="1">
      <alignment vertical="center" shrinkToFit="1"/>
    </xf>
    <xf numFmtId="0" fontId="22" fillId="0" borderId="0" xfId="1" applyFont="1">
      <alignment vertical="center"/>
    </xf>
    <xf numFmtId="0" fontId="4" fillId="0" borderId="1" xfId="1" quotePrefix="1" applyFont="1" applyBorder="1" applyAlignment="1">
      <alignment horizontal="center" shrinkToFit="1"/>
    </xf>
    <xf numFmtId="0" fontId="4" fillId="0" borderId="0" xfId="1" quotePrefix="1" applyFont="1" applyAlignment="1">
      <alignment horizontal="center" shrinkToFit="1"/>
    </xf>
    <xf numFmtId="0" fontId="24" fillId="0" borderId="1" xfId="1" applyFont="1" applyBorder="1" applyAlignment="1">
      <alignment horizontal="center" shrinkToFit="1"/>
    </xf>
    <xf numFmtId="0" fontId="24" fillId="0" borderId="0" xfId="1" applyFont="1" applyAlignment="1">
      <alignment horizontal="center" shrinkToFit="1"/>
    </xf>
    <xf numFmtId="0" fontId="6" fillId="0" borderId="0" xfId="0" applyFont="1">
      <alignment vertical="center"/>
    </xf>
    <xf numFmtId="0" fontId="13" fillId="0" borderId="39" xfId="0" applyFont="1" applyBorder="1" applyAlignment="1">
      <alignment horizontal="center" shrinkToFit="1"/>
    </xf>
    <xf numFmtId="0" fontId="13" fillId="0" borderId="47" xfId="0" applyFont="1" applyBorder="1" applyAlignment="1">
      <alignment horizontal="center" shrinkToFit="1"/>
    </xf>
    <xf numFmtId="0" fontId="13" fillId="0" borderId="3" xfId="0" applyFont="1" applyBorder="1" applyAlignment="1">
      <alignment horizontal="center" shrinkToFit="1"/>
    </xf>
    <xf numFmtId="0" fontId="13" fillId="0" borderId="29" xfId="0" applyFont="1" applyBorder="1" applyAlignment="1">
      <alignment horizontal="center" shrinkToFit="1"/>
    </xf>
    <xf numFmtId="0" fontId="13" fillId="0" borderId="64" xfId="0" applyFont="1" applyBorder="1" applyAlignment="1">
      <alignment horizontal="center" shrinkToFit="1"/>
    </xf>
    <xf numFmtId="0" fontId="13" fillId="0" borderId="32" xfId="0" applyFont="1" applyBorder="1" applyAlignment="1">
      <alignment horizont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8" fillId="0" borderId="0" xfId="1" applyFont="1">
      <alignment vertical="center"/>
    </xf>
    <xf numFmtId="0" fontId="28" fillId="0" borderId="0" xfId="1" applyFont="1" applyAlignment="1">
      <alignment vertical="center" shrinkToFit="1"/>
    </xf>
    <xf numFmtId="0" fontId="28" fillId="0" borderId="0" xfId="1" applyFont="1" applyAlignment="1">
      <alignment shrinkToFit="1"/>
    </xf>
    <xf numFmtId="0" fontId="28" fillId="0" borderId="1" xfId="1" applyFont="1" applyBorder="1" applyAlignment="1">
      <alignment horizontal="center" vertical="center" shrinkToFit="1"/>
    </xf>
    <xf numFmtId="178" fontId="28" fillId="0" borderId="0" xfId="1" applyNumberFormat="1" applyFont="1" applyAlignment="1">
      <alignment vertical="center" shrinkToFit="1"/>
    </xf>
    <xf numFmtId="0" fontId="29" fillId="0" borderId="0" xfId="1" applyFont="1" applyAlignment="1">
      <alignment horizontal="center"/>
    </xf>
    <xf numFmtId="0" fontId="29" fillId="0" borderId="1" xfId="1" applyFont="1" applyBorder="1" applyAlignment="1">
      <alignment horizontal="center" shrinkToFit="1"/>
    </xf>
    <xf numFmtId="178" fontId="29" fillId="0" borderId="1" xfId="1" applyNumberFormat="1" applyFont="1" applyBorder="1" applyAlignment="1">
      <alignment horizontal="center" shrinkToFit="1"/>
    </xf>
    <xf numFmtId="0" fontId="28" fillId="6" borderId="2" xfId="1" applyFont="1" applyFill="1" applyBorder="1" applyAlignment="1">
      <alignment horizontal="center"/>
    </xf>
    <xf numFmtId="0" fontId="28" fillId="3" borderId="2" xfId="1" applyFont="1" applyFill="1" applyBorder="1" applyAlignment="1" applyProtection="1">
      <alignment horizontal="center" shrinkToFit="1"/>
      <protection locked="0"/>
    </xf>
    <xf numFmtId="0" fontId="28" fillId="3" borderId="4" xfId="1" applyFont="1" applyFill="1" applyBorder="1" applyAlignment="1" applyProtection="1">
      <alignment horizontal="center" shrinkToFit="1"/>
      <protection locked="0"/>
    </xf>
    <xf numFmtId="179" fontId="28" fillId="3" borderId="74" xfId="1" applyNumberFormat="1" applyFont="1" applyFill="1" applyBorder="1" applyAlignment="1" applyProtection="1">
      <alignment horizontal="center" shrinkToFit="1"/>
      <protection locked="0"/>
    </xf>
    <xf numFmtId="0" fontId="28" fillId="6" borderId="59" xfId="1" applyFont="1" applyFill="1" applyBorder="1" applyAlignment="1">
      <alignment horizontal="center" shrinkToFit="1"/>
    </xf>
    <xf numFmtId="0" fontId="28" fillId="6" borderId="4" xfId="1" applyFont="1" applyFill="1" applyBorder="1" applyAlignment="1">
      <alignment vertical="center" shrinkToFit="1"/>
    </xf>
    <xf numFmtId="0" fontId="28" fillId="6" borderId="2" xfId="1" applyFont="1" applyFill="1" applyBorder="1" applyAlignment="1">
      <alignment horizontal="center" shrinkToFit="1"/>
    </xf>
    <xf numFmtId="0" fontId="28" fillId="6" borderId="59" xfId="1" applyFont="1" applyFill="1" applyBorder="1" applyAlignment="1">
      <alignment vertical="center" shrinkToFit="1"/>
    </xf>
    <xf numFmtId="0" fontId="28" fillId="6" borderId="75" xfId="1" applyFont="1" applyFill="1" applyBorder="1" applyAlignment="1">
      <alignment vertical="center" shrinkToFit="1"/>
    </xf>
    <xf numFmtId="178" fontId="28" fillId="6" borderId="2" xfId="1" applyNumberFormat="1" applyFont="1" applyFill="1" applyBorder="1" applyAlignment="1">
      <alignment vertical="center" shrinkToFit="1"/>
    </xf>
    <xf numFmtId="0" fontId="28" fillId="6" borderId="2" xfId="1" applyFont="1" applyFill="1" applyBorder="1" applyAlignment="1">
      <alignment vertical="center" shrinkToFit="1"/>
    </xf>
    <xf numFmtId="0" fontId="29" fillId="0" borderId="2" xfId="1" applyFont="1" applyBorder="1" applyAlignment="1">
      <alignment horizontal="center" shrinkToFit="1"/>
    </xf>
    <xf numFmtId="0" fontId="28" fillId="6" borderId="0" xfId="1" applyFont="1" applyFill="1">
      <alignment vertical="center"/>
    </xf>
    <xf numFmtId="0" fontId="28" fillId="6" borderId="47" xfId="1" applyFont="1" applyFill="1" applyBorder="1" applyAlignment="1">
      <alignment horizontal="center"/>
    </xf>
    <xf numFmtId="0" fontId="28" fillId="3" borderId="47" xfId="1" applyFont="1" applyFill="1" applyBorder="1" applyAlignment="1" applyProtection="1">
      <alignment horizontal="center" shrinkToFit="1"/>
      <protection locked="0"/>
    </xf>
    <xf numFmtId="0" fontId="28" fillId="3" borderId="76" xfId="1" applyFont="1" applyFill="1" applyBorder="1" applyAlignment="1" applyProtection="1">
      <alignment horizontal="center" shrinkToFit="1"/>
      <protection locked="0"/>
    </xf>
    <xf numFmtId="179" fontId="28" fillId="3" borderId="77" xfId="1" applyNumberFormat="1" applyFont="1" applyFill="1" applyBorder="1" applyAlignment="1" applyProtection="1">
      <alignment horizontal="center" shrinkToFit="1"/>
      <protection locked="0"/>
    </xf>
    <xf numFmtId="0" fontId="28" fillId="6" borderId="50" xfId="1" applyFont="1" applyFill="1" applyBorder="1" applyAlignment="1">
      <alignment horizontal="center" shrinkToFit="1"/>
    </xf>
    <xf numFmtId="0" fontId="28" fillId="6" borderId="76" xfId="1" applyFont="1" applyFill="1" applyBorder="1" applyAlignment="1">
      <alignment vertical="center" shrinkToFit="1"/>
    </xf>
    <xf numFmtId="0" fontId="28" fillId="6" borderId="47" xfId="1" applyFont="1" applyFill="1" applyBorder="1" applyAlignment="1">
      <alignment horizontal="center" shrinkToFit="1"/>
    </xf>
    <xf numFmtId="0" fontId="28" fillId="6" borderId="50" xfId="1" applyFont="1" applyFill="1" applyBorder="1" applyAlignment="1">
      <alignment vertical="center" shrinkToFit="1"/>
    </xf>
    <xf numFmtId="0" fontId="28" fillId="6" borderId="78" xfId="1" applyFont="1" applyFill="1" applyBorder="1" applyAlignment="1">
      <alignment vertical="center" shrinkToFit="1"/>
    </xf>
    <xf numFmtId="178" fontId="28" fillId="6" borderId="47" xfId="1" applyNumberFormat="1" applyFont="1" applyFill="1" applyBorder="1" applyAlignment="1">
      <alignment vertical="center" shrinkToFit="1"/>
    </xf>
    <xf numFmtId="0" fontId="28" fillId="6" borderId="47" xfId="1" applyFont="1" applyFill="1" applyBorder="1" applyAlignment="1">
      <alignment vertical="center" shrinkToFit="1"/>
    </xf>
    <xf numFmtId="0" fontId="29" fillId="0" borderId="47" xfId="1" applyFont="1" applyBorder="1" applyAlignment="1">
      <alignment horizontal="center" shrinkToFit="1"/>
    </xf>
    <xf numFmtId="0" fontId="28" fillId="0" borderId="2" xfId="1" applyFont="1" applyBorder="1" applyAlignment="1">
      <alignment horizontal="center"/>
    </xf>
    <xf numFmtId="0" fontId="28" fillId="0" borderId="59" xfId="1" applyFont="1" applyBorder="1" applyAlignment="1">
      <alignment horizontal="center" shrinkToFit="1"/>
    </xf>
    <xf numFmtId="0" fontId="28" fillId="0" borderId="4" xfId="1" applyFont="1" applyBorder="1" applyAlignment="1">
      <alignment vertical="center" shrinkToFit="1"/>
    </xf>
    <xf numFmtId="0" fontId="28" fillId="0" borderId="2" xfId="1" applyFont="1" applyBorder="1" applyAlignment="1">
      <alignment horizontal="center" shrinkToFit="1"/>
    </xf>
    <xf numFmtId="0" fontId="28" fillId="0" borderId="59" xfId="1" applyFont="1" applyBorder="1" applyAlignment="1">
      <alignment vertical="center" shrinkToFit="1"/>
    </xf>
    <xf numFmtId="0" fontId="28" fillId="0" borderId="75" xfId="1" applyFont="1" applyBorder="1" applyAlignment="1">
      <alignment vertical="center" shrinkToFit="1"/>
    </xf>
    <xf numFmtId="178" fontId="28" fillId="0" borderId="2" xfId="1" applyNumberFormat="1" applyFont="1" applyBorder="1" applyAlignment="1">
      <alignment vertical="center" shrinkToFit="1"/>
    </xf>
    <xf numFmtId="0" fontId="28" fillId="0" borderId="2" xfId="1" applyFont="1" applyBorder="1" applyAlignment="1">
      <alignment vertical="center" shrinkToFit="1"/>
    </xf>
    <xf numFmtId="0" fontId="28" fillId="0" borderId="47" xfId="1" applyFont="1" applyBorder="1" applyAlignment="1">
      <alignment horizontal="center"/>
    </xf>
    <xf numFmtId="0" fontId="28" fillId="0" borderId="50" xfId="1" applyFont="1" applyBorder="1" applyAlignment="1">
      <alignment horizontal="center" shrinkToFit="1"/>
    </xf>
    <xf numFmtId="0" fontId="28" fillId="0" borderId="76" xfId="1" applyFont="1" applyBorder="1" applyAlignment="1">
      <alignment vertical="center" shrinkToFit="1"/>
    </xf>
    <xf numFmtId="0" fontId="28" fillId="0" borderId="47" xfId="1" applyFont="1" applyBorder="1" applyAlignment="1">
      <alignment horizontal="center" shrinkToFit="1"/>
    </xf>
    <xf numFmtId="0" fontId="28" fillId="0" borderId="50" xfId="1" applyFont="1" applyBorder="1" applyAlignment="1">
      <alignment vertical="center" shrinkToFit="1"/>
    </xf>
    <xf numFmtId="0" fontId="28" fillId="0" borderId="78" xfId="1" applyFont="1" applyBorder="1" applyAlignment="1">
      <alignment vertical="center" shrinkToFit="1"/>
    </xf>
    <xf numFmtId="178" fontId="28" fillId="0" borderId="47" xfId="1" applyNumberFormat="1" applyFont="1" applyBorder="1" applyAlignment="1">
      <alignment vertical="center" shrinkToFit="1"/>
    </xf>
    <xf numFmtId="0" fontId="28" fillId="0" borderId="47" xfId="1" applyFont="1" applyBorder="1" applyAlignment="1">
      <alignment vertical="center" shrinkToFit="1"/>
    </xf>
    <xf numFmtId="0" fontId="28" fillId="0" borderId="3" xfId="1" applyFont="1" applyBorder="1" applyAlignment="1">
      <alignment horizontal="center"/>
    </xf>
    <xf numFmtId="0" fontId="28" fillId="3" borderId="3" xfId="1" applyFont="1" applyFill="1" applyBorder="1" applyAlignment="1" applyProtection="1">
      <alignment horizontal="center" shrinkToFit="1"/>
      <protection locked="0"/>
    </xf>
    <xf numFmtId="0" fontId="28" fillId="3" borderId="5" xfId="1" applyFont="1" applyFill="1" applyBorder="1" applyAlignment="1" applyProtection="1">
      <alignment horizontal="center" shrinkToFit="1"/>
      <protection locked="0"/>
    </xf>
    <xf numFmtId="0" fontId="28" fillId="0" borderId="54" xfId="1" applyFont="1" applyBorder="1" applyAlignment="1">
      <alignment horizontal="center" shrinkToFit="1"/>
    </xf>
    <xf numFmtId="0" fontId="28" fillId="0" borderId="5" xfId="1" applyFont="1" applyBorder="1" applyAlignment="1">
      <alignment vertical="center" shrinkToFit="1"/>
    </xf>
    <xf numFmtId="0" fontId="28" fillId="0" borderId="3" xfId="1" applyFont="1" applyBorder="1" applyAlignment="1">
      <alignment horizontal="center" shrinkToFit="1"/>
    </xf>
    <xf numFmtId="0" fontId="28" fillId="0" borderId="54" xfId="1" applyFont="1" applyBorder="1" applyAlignment="1">
      <alignment vertical="center" shrinkToFit="1"/>
    </xf>
    <xf numFmtId="0" fontId="28" fillId="0" borderId="79" xfId="1" applyFont="1" applyBorder="1" applyAlignment="1">
      <alignment vertical="center" shrinkToFit="1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shrinkToFit="1"/>
    </xf>
    <xf numFmtId="0" fontId="28" fillId="6" borderId="32" xfId="1" applyFont="1" applyFill="1" applyBorder="1" applyAlignment="1">
      <alignment horizontal="center" vertical="center" wrapText="1"/>
    </xf>
    <xf numFmtId="0" fontId="28" fillId="3" borderId="23" xfId="1" applyFont="1" applyFill="1" applyBorder="1" applyAlignment="1" applyProtection="1">
      <alignment horizontal="center" shrinkToFit="1"/>
      <protection locked="0"/>
    </xf>
    <xf numFmtId="0" fontId="28" fillId="3" borderId="24" xfId="1" applyFont="1" applyFill="1" applyBorder="1" applyAlignment="1" applyProtection="1">
      <alignment horizontal="center" shrinkToFit="1"/>
      <protection locked="0"/>
    </xf>
    <xf numFmtId="179" fontId="28" fillId="3" borderId="81" xfId="1" applyNumberFormat="1" applyFont="1" applyFill="1" applyBorder="1" applyAlignment="1" applyProtection="1">
      <alignment horizontal="center" shrinkToFit="1"/>
      <protection locked="0"/>
    </xf>
    <xf numFmtId="0" fontId="28" fillId="0" borderId="1" xfId="1" applyFont="1" applyBorder="1" applyAlignment="1">
      <alignment horizontal="center" vertical="center" wrapText="1"/>
    </xf>
    <xf numFmtId="0" fontId="28" fillId="6" borderId="23" xfId="1" applyFont="1" applyFill="1" applyBorder="1" applyAlignment="1">
      <alignment horizontal="center"/>
    </xf>
    <xf numFmtId="0" fontId="28" fillId="6" borderId="42" xfId="1" applyFont="1" applyFill="1" applyBorder="1" applyAlignment="1">
      <alignment horizontal="center" shrinkToFit="1"/>
    </xf>
    <xf numFmtId="0" fontId="28" fillId="6" borderId="24" xfId="1" applyFont="1" applyFill="1" applyBorder="1" applyAlignment="1">
      <alignment vertical="center" shrinkToFit="1"/>
    </xf>
    <xf numFmtId="0" fontId="28" fillId="6" borderId="23" xfId="1" applyFont="1" applyFill="1" applyBorder="1" applyAlignment="1">
      <alignment horizontal="center" shrinkToFit="1"/>
    </xf>
    <xf numFmtId="0" fontId="28" fillId="6" borderId="42" xfId="1" applyFont="1" applyFill="1" applyBorder="1" applyAlignment="1">
      <alignment vertical="center" shrinkToFit="1"/>
    </xf>
    <xf numFmtId="0" fontId="28" fillId="6" borderId="82" xfId="1" applyFont="1" applyFill="1" applyBorder="1" applyAlignment="1">
      <alignment vertical="center" shrinkToFit="1"/>
    </xf>
    <xf numFmtId="180" fontId="28" fillId="3" borderId="74" xfId="1" applyNumberFormat="1" applyFont="1" applyFill="1" applyBorder="1" applyAlignment="1" applyProtection="1">
      <alignment horizontal="center" shrinkToFit="1"/>
      <protection locked="0"/>
    </xf>
    <xf numFmtId="180" fontId="28" fillId="3" borderId="77" xfId="1" applyNumberFormat="1" applyFont="1" applyFill="1" applyBorder="1" applyAlignment="1" applyProtection="1">
      <alignment horizontal="center" shrinkToFit="1"/>
      <protection locked="0"/>
    </xf>
    <xf numFmtId="0" fontId="29" fillId="0" borderId="86" xfId="1" applyFont="1" applyBorder="1" applyAlignment="1">
      <alignment horizontal="center"/>
    </xf>
    <xf numFmtId="0" fontId="29" fillId="0" borderId="87" xfId="1" applyFont="1" applyBorder="1" applyAlignment="1">
      <alignment horizontal="center" shrinkToFit="1"/>
    </xf>
    <xf numFmtId="0" fontId="28" fillId="2" borderId="90" xfId="1" applyFont="1" applyFill="1" applyBorder="1" applyAlignment="1">
      <alignment horizontal="center" vertical="center" shrinkToFit="1"/>
    </xf>
    <xf numFmtId="0" fontId="29" fillId="0" borderId="91" xfId="1" applyFont="1" applyBorder="1" applyAlignment="1">
      <alignment horizontal="center" shrinkToFit="1"/>
    </xf>
    <xf numFmtId="0" fontId="30" fillId="2" borderId="85" xfId="1" applyFont="1" applyFill="1" applyBorder="1" applyAlignment="1">
      <alignment horizontal="center" shrinkToFit="1"/>
    </xf>
    <xf numFmtId="0" fontId="29" fillId="0" borderId="88" xfId="1" applyFont="1" applyBorder="1" applyAlignment="1">
      <alignment horizontal="center" shrinkToFit="1"/>
    </xf>
    <xf numFmtId="0" fontId="29" fillId="0" borderId="89" xfId="1" applyFont="1" applyBorder="1" applyAlignment="1">
      <alignment horizontal="center" shrinkToFit="1"/>
    </xf>
    <xf numFmtId="0" fontId="30" fillId="0" borderId="1" xfId="1" applyFont="1" applyBorder="1" applyAlignment="1">
      <alignment horizontal="center" shrinkToFit="1"/>
    </xf>
    <xf numFmtId="0" fontId="28" fillId="0" borderId="73" xfId="1" applyFont="1" applyBorder="1" applyAlignment="1">
      <alignment shrinkToFit="1"/>
    </xf>
    <xf numFmtId="181" fontId="28" fillId="3" borderId="74" xfId="1" applyNumberFormat="1" applyFont="1" applyFill="1" applyBorder="1" applyAlignment="1" applyProtection="1">
      <alignment horizontal="center" shrinkToFit="1"/>
      <protection locked="0"/>
    </xf>
    <xf numFmtId="181" fontId="28" fillId="3" borderId="83" xfId="1" applyNumberFormat="1" applyFont="1" applyFill="1" applyBorder="1" applyAlignment="1" applyProtection="1">
      <alignment horizontal="center" shrinkToFit="1"/>
      <protection locked="0"/>
    </xf>
    <xf numFmtId="0" fontId="31" fillId="0" borderId="0" xfId="1" applyFont="1" applyAlignment="1">
      <alignment vertical="top"/>
    </xf>
    <xf numFmtId="0" fontId="28" fillId="6" borderId="1" xfId="1" applyFont="1" applyFill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92" xfId="1" applyFont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 shrinkToFit="1"/>
    </xf>
    <xf numFmtId="0" fontId="28" fillId="0" borderId="29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180" fontId="28" fillId="3" borderId="81" xfId="1" applyNumberFormat="1" applyFont="1" applyFill="1" applyBorder="1" applyAlignment="1" applyProtection="1">
      <alignment horizontal="center" shrinkToFit="1"/>
      <protection locked="0"/>
    </xf>
    <xf numFmtId="178" fontId="28" fillId="6" borderId="23" xfId="1" applyNumberFormat="1" applyFont="1" applyFill="1" applyBorder="1" applyAlignment="1">
      <alignment vertical="center" shrinkToFit="1"/>
    </xf>
    <xf numFmtId="0" fontId="28" fillId="6" borderId="23" xfId="1" applyFont="1" applyFill="1" applyBorder="1" applyAlignment="1">
      <alignment vertical="center" shrinkToFit="1"/>
    </xf>
    <xf numFmtId="0" fontId="29" fillId="0" borderId="23" xfId="1" applyFont="1" applyBorder="1" applyAlignment="1">
      <alignment horizontal="center" shrinkToFit="1"/>
    </xf>
    <xf numFmtId="0" fontId="28" fillId="0" borderId="23" xfId="1" applyFont="1" applyBorder="1" applyAlignment="1">
      <alignment horizontal="center"/>
    </xf>
    <xf numFmtId="0" fontId="28" fillId="0" borderId="42" xfId="1" applyFont="1" applyBorder="1" applyAlignment="1">
      <alignment horizontal="center" shrinkToFit="1"/>
    </xf>
    <xf numFmtId="0" fontId="28" fillId="0" borderId="24" xfId="1" applyFont="1" applyBorder="1" applyAlignment="1">
      <alignment vertical="center" shrinkToFit="1"/>
    </xf>
    <xf numFmtId="0" fontId="28" fillId="0" borderId="23" xfId="1" applyFont="1" applyBorder="1" applyAlignment="1">
      <alignment horizontal="center" shrinkToFit="1"/>
    </xf>
    <xf numFmtId="0" fontId="28" fillId="0" borderId="42" xfId="1" applyFont="1" applyBorder="1" applyAlignment="1">
      <alignment vertical="center" shrinkToFit="1"/>
    </xf>
    <xf numFmtId="0" fontId="28" fillId="0" borderId="82" xfId="1" applyFont="1" applyBorder="1" applyAlignment="1">
      <alignment vertical="center" shrinkToFit="1"/>
    </xf>
    <xf numFmtId="178" fontId="28" fillId="0" borderId="23" xfId="1" applyNumberFormat="1" applyFont="1" applyBorder="1" applyAlignment="1">
      <alignment vertical="center" shrinkToFit="1"/>
    </xf>
    <xf numFmtId="0" fontId="28" fillId="0" borderId="23" xfId="1" applyFont="1" applyBorder="1" applyAlignment="1">
      <alignment vertical="center" shrinkToFit="1"/>
    </xf>
    <xf numFmtId="0" fontId="28" fillId="0" borderId="98" xfId="1" applyFont="1" applyBorder="1">
      <alignment vertical="center"/>
    </xf>
    <xf numFmtId="0" fontId="28" fillId="0" borderId="98" xfId="1" applyFont="1" applyBorder="1" applyAlignment="1">
      <alignment horizontal="center"/>
    </xf>
    <xf numFmtId="0" fontId="28" fillId="0" borderId="98" xfId="1" applyFont="1" applyBorder="1" applyAlignment="1">
      <alignment horizontal="center" shrinkToFit="1"/>
    </xf>
    <xf numFmtId="0" fontId="28" fillId="0" borderId="98" xfId="1" applyFont="1" applyBorder="1" applyAlignment="1">
      <alignment shrinkToFit="1"/>
    </xf>
    <xf numFmtId="0" fontId="28" fillId="0" borderId="98" xfId="1" applyFont="1" applyBorder="1" applyAlignment="1">
      <alignment vertical="center" shrinkToFit="1"/>
    </xf>
    <xf numFmtId="0" fontId="14" fillId="7" borderId="41" xfId="1" applyFont="1" applyFill="1" applyBorder="1" applyAlignment="1">
      <alignment horizontal="center" shrinkToFit="1"/>
    </xf>
    <xf numFmtId="0" fontId="14" fillId="7" borderId="49" xfId="1" applyFont="1" applyFill="1" applyBorder="1" applyAlignment="1">
      <alignment horizontal="center" shrinkToFit="1"/>
    </xf>
    <xf numFmtId="0" fontId="14" fillId="7" borderId="22" xfId="1" applyFont="1" applyFill="1" applyBorder="1" applyAlignment="1">
      <alignment horizontal="center" shrinkToFit="1"/>
    </xf>
    <xf numFmtId="0" fontId="14" fillId="7" borderId="58" xfId="1" applyFont="1" applyFill="1" applyBorder="1" applyAlignment="1">
      <alignment horizontal="center" shrinkToFit="1"/>
    </xf>
    <xf numFmtId="0" fontId="14" fillId="7" borderId="66" xfId="1" applyFont="1" applyFill="1" applyBorder="1" applyAlignment="1">
      <alignment horizontal="center" shrinkToFit="1"/>
    </xf>
    <xf numFmtId="0" fontId="12" fillId="7" borderId="12" xfId="1" applyFont="1" applyFill="1" applyBorder="1" applyAlignment="1">
      <alignment horizontal="center" vertical="center" wrapText="1" shrinkToFit="1"/>
    </xf>
    <xf numFmtId="0" fontId="3" fillId="7" borderId="34" xfId="1" applyFill="1" applyBorder="1" applyAlignment="1">
      <alignment horizontal="center" shrinkToFit="1"/>
    </xf>
    <xf numFmtId="0" fontId="3" fillId="7" borderId="46" xfId="1" applyFill="1" applyBorder="1" applyAlignment="1">
      <alignment horizontal="center" shrinkToFit="1"/>
    </xf>
    <xf numFmtId="0" fontId="3" fillId="7" borderId="7" xfId="1" applyFill="1" applyBorder="1" applyAlignment="1">
      <alignment horizontal="center" shrinkToFit="1"/>
    </xf>
    <xf numFmtId="0" fontId="3" fillId="7" borderId="30" xfId="1" applyFill="1" applyBorder="1" applyAlignment="1">
      <alignment horizontal="center" shrinkToFit="1"/>
    </xf>
    <xf numFmtId="0" fontId="3" fillId="7" borderId="63" xfId="1" applyFill="1" applyBorder="1" applyAlignment="1">
      <alignment horizontal="center" shrinkToFit="1"/>
    </xf>
    <xf numFmtId="0" fontId="3" fillId="7" borderId="33" xfId="1" applyFill="1" applyBorder="1" applyAlignment="1">
      <alignment horizontal="center" shrinkToFit="1"/>
    </xf>
    <xf numFmtId="0" fontId="13" fillId="7" borderId="35" xfId="1" applyFont="1" applyFill="1" applyBorder="1" applyAlignment="1">
      <alignment horizontal="center" shrinkToFit="1"/>
    </xf>
    <xf numFmtId="0" fontId="13" fillId="7" borderId="35" xfId="0" applyFont="1" applyFill="1" applyBorder="1" applyAlignment="1">
      <alignment horizontal="center" shrinkToFit="1"/>
    </xf>
    <xf numFmtId="0" fontId="13" fillId="7" borderId="13" xfId="1" applyFont="1" applyFill="1" applyBorder="1" applyAlignment="1">
      <alignment horizontal="center" shrinkToFit="1"/>
    </xf>
    <xf numFmtId="0" fontId="14" fillId="7" borderId="28" xfId="1" applyFont="1" applyFill="1" applyBorder="1" applyAlignment="1">
      <alignment horizontal="center" shrinkToFit="1"/>
    </xf>
    <xf numFmtId="0" fontId="2" fillId="2" borderId="99" xfId="0" applyFont="1" applyFill="1" applyBorder="1" applyAlignment="1">
      <alignment horizontal="center" vertical="center" shrinkToFit="1"/>
    </xf>
    <xf numFmtId="0" fontId="2" fillId="2" borderId="92" xfId="0" applyFont="1" applyFill="1" applyBorder="1" applyAlignment="1">
      <alignment horizontal="center" vertical="center" shrinkToFit="1"/>
    </xf>
    <xf numFmtId="0" fontId="2" fillId="8" borderId="0" xfId="0" applyFont="1" applyFill="1" applyAlignment="1">
      <alignment horizontal="center" vertical="center" shrinkToFit="1"/>
    </xf>
    <xf numFmtId="0" fontId="2" fillId="8" borderId="0" xfId="0" applyFont="1" applyFill="1" applyAlignment="1">
      <alignment horizontal="left" vertical="center" shrinkToFit="1"/>
    </xf>
    <xf numFmtId="0" fontId="2" fillId="8" borderId="30" xfId="0" applyFont="1" applyFill="1" applyBorder="1" applyAlignment="1">
      <alignment horizontal="center" vertical="center" shrinkToFit="1"/>
    </xf>
    <xf numFmtId="0" fontId="2" fillId="8" borderId="29" xfId="0" applyFont="1" applyFill="1" applyBorder="1" applyAlignment="1">
      <alignment horizontal="center" vertical="center" shrinkToFit="1"/>
    </xf>
    <xf numFmtId="0" fontId="2" fillId="8" borderId="94" xfId="0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2" fillId="8" borderId="92" xfId="0" applyFont="1" applyFill="1" applyBorder="1" applyAlignment="1">
      <alignment horizontal="center" vertical="center" shrinkToFit="1"/>
    </xf>
    <xf numFmtId="0" fontId="2" fillId="8" borderId="12" xfId="0" applyFont="1" applyFill="1" applyBorder="1" applyAlignment="1">
      <alignment horizontal="center" vertical="center" shrinkToFit="1"/>
    </xf>
    <xf numFmtId="0" fontId="2" fillId="8" borderId="35" xfId="0" applyFont="1" applyFill="1" applyBorder="1" applyAlignment="1">
      <alignment horizontal="center" vertical="center" shrinkToFit="1"/>
    </xf>
    <xf numFmtId="0" fontId="2" fillId="8" borderId="13" xfId="0" applyFont="1" applyFill="1" applyBorder="1" applyAlignment="1">
      <alignment horizontal="center" vertical="center" shrinkToFit="1"/>
    </xf>
    <xf numFmtId="176" fontId="2" fillId="8" borderId="28" xfId="0" applyNumberFormat="1" applyFont="1" applyFill="1" applyBorder="1" applyAlignment="1">
      <alignment horizontal="center" vertical="center" shrinkToFit="1"/>
    </xf>
    <xf numFmtId="0" fontId="2" fillId="8" borderId="21" xfId="0" applyFont="1" applyFill="1" applyBorder="1" applyAlignment="1">
      <alignment horizontal="center" vertical="center" shrinkToFit="1"/>
    </xf>
    <xf numFmtId="0" fontId="2" fillId="8" borderId="96" xfId="0" applyFont="1" applyFill="1" applyBorder="1" applyAlignment="1">
      <alignment horizontal="center" vertical="center" shrinkToFit="1"/>
    </xf>
    <xf numFmtId="0" fontId="2" fillId="8" borderId="80" xfId="0" applyFont="1" applyFill="1" applyBorder="1" applyAlignment="1">
      <alignment horizontal="center" vertical="center" shrinkToFit="1"/>
    </xf>
    <xf numFmtId="0" fontId="2" fillId="8" borderId="97" xfId="0" applyFont="1" applyFill="1" applyBorder="1" applyAlignment="1">
      <alignment horizontal="center" vertical="center" shrinkToFit="1"/>
    </xf>
    <xf numFmtId="176" fontId="2" fillId="8" borderId="0" xfId="0" applyNumberFormat="1" applyFont="1" applyFill="1" applyAlignment="1">
      <alignment horizontal="center" vertical="center" shrinkToFit="1"/>
    </xf>
    <xf numFmtId="0" fontId="2" fillId="8" borderId="95" xfId="0" applyFont="1" applyFill="1" applyBorder="1" applyAlignment="1">
      <alignment horizontal="center" vertical="center" shrinkToFit="1"/>
    </xf>
    <xf numFmtId="0" fontId="2" fillId="8" borderId="17" xfId="0" applyFont="1" applyFill="1" applyBorder="1" applyAlignment="1">
      <alignment horizontal="center" vertical="center" shrinkToFit="1"/>
    </xf>
    <xf numFmtId="0" fontId="2" fillId="8" borderId="18" xfId="0" applyFont="1" applyFill="1" applyBorder="1" applyAlignment="1">
      <alignment horizontal="center" vertical="center" shrinkToFit="1"/>
    </xf>
    <xf numFmtId="176" fontId="2" fillId="8" borderId="92" xfId="0" applyNumberFormat="1" applyFont="1" applyFill="1" applyBorder="1" applyAlignment="1">
      <alignment horizontal="center" vertical="center" shrinkToFit="1"/>
    </xf>
    <xf numFmtId="0" fontId="2" fillId="8" borderId="9" xfId="0" applyFont="1" applyFill="1" applyBorder="1" applyAlignment="1">
      <alignment horizontal="center" vertical="center" shrinkToFit="1"/>
    </xf>
    <xf numFmtId="0" fontId="2" fillId="8" borderId="10" xfId="0" applyFont="1" applyFill="1" applyBorder="1" applyAlignment="1">
      <alignment horizontal="center" vertical="center" shrinkToFit="1"/>
    </xf>
    <xf numFmtId="0" fontId="2" fillId="8" borderId="11" xfId="0" applyFont="1" applyFill="1" applyBorder="1" applyAlignment="1">
      <alignment horizontal="center" vertical="center" shrinkToFit="1"/>
    </xf>
    <xf numFmtId="0" fontId="2" fillId="8" borderId="8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wrapText="1" shrinkToFit="1"/>
    </xf>
    <xf numFmtId="177" fontId="6" fillId="0" borderId="93" xfId="1" applyNumberFormat="1" applyFont="1" applyBorder="1">
      <alignment vertical="center"/>
    </xf>
    <xf numFmtId="0" fontId="16" fillId="0" borderId="25" xfId="1" applyFont="1" applyBorder="1" applyAlignment="1">
      <alignment horizontal="center" vertical="center"/>
    </xf>
    <xf numFmtId="0" fontId="3" fillId="7" borderId="92" xfId="1" applyFill="1" applyBorder="1" applyAlignment="1">
      <alignment horizontal="center" vertical="center"/>
    </xf>
    <xf numFmtId="0" fontId="28" fillId="0" borderId="1" xfId="1" applyFont="1" applyBorder="1" applyAlignment="1">
      <alignment vertical="center" shrinkToFit="1"/>
    </xf>
    <xf numFmtId="0" fontId="28" fillId="0" borderId="20" xfId="1" applyFont="1" applyBorder="1" applyAlignment="1">
      <alignment horizontal="left" vertical="center"/>
    </xf>
    <xf numFmtId="0" fontId="28" fillId="0" borderId="25" xfId="1" applyFont="1" applyBorder="1" applyAlignment="1">
      <alignment horizontal="left" vertical="center"/>
    </xf>
    <xf numFmtId="0" fontId="28" fillId="0" borderId="72" xfId="1" applyFont="1" applyBorder="1" applyAlignment="1">
      <alignment horizontal="center" vertical="center" shrinkToFit="1"/>
    </xf>
    <xf numFmtId="0" fontId="28" fillId="0" borderId="84" xfId="1" applyFont="1" applyBorder="1" applyAlignment="1">
      <alignment horizontal="center" vertical="center" shrinkToFit="1"/>
    </xf>
    <xf numFmtId="0" fontId="28" fillId="0" borderId="73" xfId="1" applyFont="1" applyBorder="1" applyAlignment="1">
      <alignment horizontal="center" vertical="center" shrinkToFit="1"/>
    </xf>
    <xf numFmtId="0" fontId="28" fillId="6" borderId="29" xfId="1" applyFont="1" applyFill="1" applyBorder="1" applyAlignment="1">
      <alignment horizontal="center" vertical="center" wrapText="1"/>
    </xf>
    <xf numFmtId="0" fontId="28" fillId="6" borderId="32" xfId="1" applyFont="1" applyFill="1" applyBorder="1" applyAlignment="1">
      <alignment horizontal="center" vertical="center" wrapText="1"/>
    </xf>
    <xf numFmtId="0" fontId="28" fillId="0" borderId="29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0" fontId="28" fillId="0" borderId="80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80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shrinkToFit="1"/>
    </xf>
    <xf numFmtId="0" fontId="2" fillId="8" borderId="16" xfId="0" applyFont="1" applyFill="1" applyBorder="1" applyAlignment="1">
      <alignment horizontal="center" vertical="center" shrinkToFit="1"/>
    </xf>
    <xf numFmtId="0" fontId="2" fillId="8" borderId="93" xfId="0" applyFont="1" applyFill="1" applyBorder="1" applyAlignment="1">
      <alignment horizontal="center" vertical="center" shrinkToFit="1"/>
    </xf>
    <xf numFmtId="0" fontId="2" fillId="8" borderId="87" xfId="0" applyFont="1" applyFill="1" applyBorder="1" applyAlignment="1">
      <alignment horizontal="left" vertical="center"/>
    </xf>
    <xf numFmtId="0" fontId="2" fillId="8" borderId="19" xfId="0" applyFont="1" applyFill="1" applyBorder="1" applyAlignment="1">
      <alignment horizontal="center" vertical="center" shrinkToFit="1"/>
    </xf>
    <xf numFmtId="0" fontId="2" fillId="8" borderId="25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shrinkToFit="1"/>
    </xf>
    <xf numFmtId="0" fontId="2" fillId="8" borderId="28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shrinkToFit="1"/>
    </xf>
    <xf numFmtId="0" fontId="2" fillId="8" borderId="1" xfId="0" quotePrefix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409575</xdr:colOff>
      <xdr:row>0</xdr:row>
      <xdr:rowOff>76200</xdr:rowOff>
    </xdr:from>
    <xdr:to>
      <xdr:col>25</xdr:col>
      <xdr:colOff>38100</xdr:colOff>
      <xdr:row>1</xdr:row>
      <xdr:rowOff>371475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43625" y="76200"/>
          <a:ext cx="2400300" cy="619125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県大会で使用する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ﾅﾝﾊﾞｰｶｰﾄﾞを入力する！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35</xdr:row>
      <xdr:rowOff>19049</xdr:rowOff>
    </xdr:from>
    <xdr:to>
      <xdr:col>9</xdr:col>
      <xdr:colOff>647700</xdr:colOff>
      <xdr:row>42</xdr:row>
      <xdr:rowOff>142875</xdr:rowOff>
    </xdr:to>
    <xdr:sp macro="" textlink="">
      <xdr:nvSpPr>
        <xdr:cNvPr id="2" name="AutoShap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771900" y="8515349"/>
          <a:ext cx="1209675" cy="1343026"/>
        </a:xfrm>
        <a:prstGeom prst="wedgeRectCallout">
          <a:avLst>
            <a:gd name="adj1" fmla="val 14566"/>
            <a:gd name="adj2" fmla="val -65332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手動記録で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入れてください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!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数字だけ入力すれば、：や．が自動的に付きます。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123825</xdr:colOff>
      <xdr:row>35</xdr:row>
      <xdr:rowOff>9524</xdr:rowOff>
    </xdr:from>
    <xdr:to>
      <xdr:col>7</xdr:col>
      <xdr:colOff>104775</xdr:colOff>
      <xdr:row>42</xdr:row>
      <xdr:rowOff>152399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714500" y="8505824"/>
          <a:ext cx="1809750" cy="1362075"/>
        </a:xfrm>
        <a:prstGeom prst="wedgeRectCallout">
          <a:avLst>
            <a:gd name="adj1" fmla="val -38359"/>
            <a:gd name="adj2" fmla="val -64870"/>
          </a:avLst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予定走順に個人ナンバー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を入れてください。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走順は変わっても構いませんが、できればスムーズな記録集計にご協力ください。</a:t>
          </a:r>
        </a:p>
      </xdr:txBody>
    </xdr:sp>
    <xdr:clientData/>
  </xdr:twoCellAnchor>
  <xdr:twoCellAnchor>
    <xdr:from>
      <xdr:col>10</xdr:col>
      <xdr:colOff>104775</xdr:colOff>
      <xdr:row>35</xdr:row>
      <xdr:rowOff>38100</xdr:rowOff>
    </xdr:from>
    <xdr:to>
      <xdr:col>23</xdr:col>
      <xdr:colOff>228600</xdr:colOff>
      <xdr:row>42</xdr:row>
      <xdr:rowOff>142875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095875" y="8534400"/>
          <a:ext cx="6505575" cy="1323975"/>
        </a:xfrm>
        <a:prstGeom prst="wedgeRectCallout">
          <a:avLst>
            <a:gd name="adj1" fmla="val -53140"/>
            <a:gd name="adj2" fmla="val -6428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ベスト記録がない場合は、以下の様に入力してください。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00mR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の場合は、上位４人の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のベストの合計。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８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の場合は、上位４人の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のベストの合計。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のベストがない場合は、学校のグランド等で構わないので、各校でトライアルをして計測してください。記録が入っていない場合は、最も遅い組で編成します。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35</xdr:row>
      <xdr:rowOff>19048</xdr:rowOff>
    </xdr:from>
    <xdr:to>
      <xdr:col>10</xdr:col>
      <xdr:colOff>57149</xdr:colOff>
      <xdr:row>47</xdr:row>
      <xdr:rowOff>88900</xdr:rowOff>
    </xdr:to>
    <xdr:sp macro="" textlink="">
      <xdr:nvSpPr>
        <xdr:cNvPr id="2" name="AutoShape 3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295650" y="5295898"/>
          <a:ext cx="1333499" cy="2063752"/>
        </a:xfrm>
        <a:prstGeom prst="wedgeRectCallout">
          <a:avLst>
            <a:gd name="adj1" fmla="val 8376"/>
            <a:gd name="adj2" fmla="val -57945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手動記録で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入れてください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!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数字だけ入力すれば、：や．が自動的に付きます。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写真がベストの場合。記録から－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0.14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にして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分の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以下切り捨て。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123825</xdr:colOff>
      <xdr:row>35</xdr:row>
      <xdr:rowOff>9524</xdr:rowOff>
    </xdr:from>
    <xdr:to>
      <xdr:col>7</xdr:col>
      <xdr:colOff>104775</xdr:colOff>
      <xdr:row>42</xdr:row>
      <xdr:rowOff>152399</xdr:rowOff>
    </xdr:to>
    <xdr:sp macro="" textlink="">
      <xdr:nvSpPr>
        <xdr:cNvPr id="3" name="AutoShape 3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714500" y="5753099"/>
          <a:ext cx="1809750" cy="1362075"/>
        </a:xfrm>
        <a:prstGeom prst="wedgeRectCallout">
          <a:avLst>
            <a:gd name="adj1" fmla="val -38359"/>
            <a:gd name="adj2" fmla="val -64870"/>
          </a:avLst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予定走順に個人ナンバー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を入れてください。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走順は変わっても構いませんが、できればスムーズな記録集計にご協力ください。</a:t>
          </a:r>
        </a:p>
      </xdr:txBody>
    </xdr:sp>
    <xdr:clientData/>
  </xdr:twoCellAnchor>
  <xdr:twoCellAnchor>
    <xdr:from>
      <xdr:col>10</xdr:col>
      <xdr:colOff>104775</xdr:colOff>
      <xdr:row>35</xdr:row>
      <xdr:rowOff>38100</xdr:rowOff>
    </xdr:from>
    <xdr:to>
      <xdr:col>23</xdr:col>
      <xdr:colOff>228600</xdr:colOff>
      <xdr:row>47</xdr:row>
      <xdr:rowOff>69850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676775" y="5314950"/>
          <a:ext cx="5978525" cy="2025650"/>
        </a:xfrm>
        <a:prstGeom prst="wedgeRectCallout">
          <a:avLst>
            <a:gd name="adj1" fmla="val -52503"/>
            <a:gd name="adj2" fmla="val -58013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ベスト記録がない場合は、以下の様に入力してください。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00mR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の場合は、上位４人の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のベストの合計。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4×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８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の場合は、上位４人の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のベストの合計。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800m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のベストがない場合は、学校のグランド等で構わないので、各校でトライアルをして計測してください。記録が入っていない場合は、最も遅い組で編成します。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参加制限がある場合、記録未記入のチームを最初に不参加チームとします。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チームを不参加チームとする可能性があります。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チームも記録順に不参加となる可能性があります。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49893</xdr:colOff>
      <xdr:row>15</xdr:row>
      <xdr:rowOff>68034</xdr:rowOff>
    </xdr:from>
    <xdr:to>
      <xdr:col>2</xdr:col>
      <xdr:colOff>208643</xdr:colOff>
      <xdr:row>15</xdr:row>
      <xdr:rowOff>533702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893" y="3292927"/>
          <a:ext cx="2852964" cy="4656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0</xdr:col>
      <xdr:colOff>126999</xdr:colOff>
      <xdr:row>0</xdr:row>
      <xdr:rowOff>52916</xdr:rowOff>
    </xdr:from>
    <xdr:to>
      <xdr:col>4</xdr:col>
      <xdr:colOff>952499</xdr:colOff>
      <xdr:row>0</xdr:row>
      <xdr:rowOff>518584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6999" y="52916"/>
          <a:ext cx="6458857" cy="465668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第６回　ひらつか中学リレー競技会</a:t>
          </a:r>
        </a:p>
      </xdr:txBody>
    </xdr:sp>
    <xdr:clientData/>
  </xdr:twoCellAnchor>
  <xdr:twoCellAnchor>
    <xdr:from>
      <xdr:col>2</xdr:col>
      <xdr:colOff>807358</xdr:colOff>
      <xdr:row>15</xdr:row>
      <xdr:rowOff>898071</xdr:rowOff>
    </xdr:from>
    <xdr:to>
      <xdr:col>6</xdr:col>
      <xdr:colOff>131536</xdr:colOff>
      <xdr:row>15</xdr:row>
      <xdr:rowOff>1415142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506108" y="4115404"/>
          <a:ext cx="4541761" cy="517071"/>
        </a:xfrm>
        <a:prstGeom prst="wedgeRectCallout">
          <a:avLst>
            <a:gd name="adj1" fmla="val -36170"/>
            <a:gd name="adj2" fmla="val 2526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一枠に一名の先生のお名前を入れてください。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54428</xdr:colOff>
      <xdr:row>15</xdr:row>
      <xdr:rowOff>598715</xdr:rowOff>
    </xdr:from>
    <xdr:to>
      <xdr:col>1</xdr:col>
      <xdr:colOff>340178</xdr:colOff>
      <xdr:row>15</xdr:row>
      <xdr:rowOff>1510393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4428" y="5064882"/>
          <a:ext cx="1407583" cy="911678"/>
        </a:xfrm>
        <a:prstGeom prst="wedgeRectCallout">
          <a:avLst>
            <a:gd name="adj1" fmla="val -776"/>
            <a:gd name="adj2" fmla="val 1228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名簿を入力すると</a:t>
          </a:r>
          <a:endParaRPr kumimoji="1" lang="en-US" altLang="ja-JP" sz="1100"/>
        </a:p>
        <a:p>
          <a:pPr algn="ctr"/>
          <a:r>
            <a:rPr kumimoji="1" lang="ja-JP" altLang="en-US" sz="1100"/>
            <a:t>自動的に</a:t>
          </a:r>
          <a:endParaRPr kumimoji="1" lang="en-US" altLang="ja-JP" sz="1100"/>
        </a:p>
        <a:p>
          <a:pPr algn="ctr"/>
          <a:r>
            <a:rPr kumimoji="1" lang="ja-JP" altLang="en-US" sz="1100"/>
            <a:t>出力されます。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190500</xdr:colOff>
      <xdr:row>24</xdr:row>
      <xdr:rowOff>145647</xdr:rowOff>
    </xdr:from>
    <xdr:to>
      <xdr:col>4</xdr:col>
      <xdr:colOff>1215067</xdr:colOff>
      <xdr:row>26</xdr:row>
      <xdr:rowOff>142623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659944" y="8873369"/>
          <a:ext cx="3719790" cy="688421"/>
        </a:xfrm>
        <a:prstGeom prst="wedgeRectCallout">
          <a:avLst>
            <a:gd name="adj1" fmla="val -35003"/>
            <a:gd name="adj2" fmla="val -12653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下記の表を参考に、役員の希望を入れてください。</a:t>
          </a:r>
          <a:endParaRPr kumimoji="1" lang="en-US" altLang="ja-JP" sz="1100"/>
        </a:p>
        <a:p>
          <a:pPr algn="ctr"/>
          <a:r>
            <a:rPr kumimoji="1" lang="ja-JP" altLang="en-US" sz="1100"/>
            <a:t>記入のない方は、審判部で割り振らせていただきます。</a:t>
          </a:r>
          <a:endParaRPr kumimoji="1" lang="en-US" altLang="ja-JP" sz="1100"/>
        </a:p>
        <a:p>
          <a:pPr algn="ctr"/>
          <a:r>
            <a:rPr kumimoji="1" lang="ja-JP" altLang="en-US" sz="1100"/>
            <a:t>記入があっても違う役員をお願いする場合があります。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7056</xdr:colOff>
      <xdr:row>24</xdr:row>
      <xdr:rowOff>169333</xdr:rowOff>
    </xdr:from>
    <xdr:to>
      <xdr:col>2</xdr:col>
      <xdr:colOff>119945</xdr:colOff>
      <xdr:row>27</xdr:row>
      <xdr:rowOff>4032</xdr:rowOff>
    </xdr:to>
    <xdr:sp macro="" textlink="">
      <xdr:nvSpPr>
        <xdr:cNvPr id="4" name="四角形吹き出し 6">
          <a:extLst>
            <a:ext uri="{FF2B5EF4-FFF2-40B4-BE49-F238E27FC236}">
              <a16:creationId xmlns:a16="http://schemas.microsoft.com/office/drawing/2014/main" id="{9CAC1870-7F25-4EA5-9218-6080A84BD021}"/>
            </a:ext>
          </a:extLst>
        </xdr:cNvPr>
        <xdr:cNvSpPr/>
      </xdr:nvSpPr>
      <xdr:spPr>
        <a:xfrm>
          <a:off x="7056" y="8897055"/>
          <a:ext cx="2582333" cy="688421"/>
        </a:xfrm>
        <a:prstGeom prst="wedgeRectCallout">
          <a:avLst>
            <a:gd name="adj1" fmla="val -177"/>
            <a:gd name="adj2" fmla="val -845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審判免許保持者は○、</a:t>
          </a:r>
          <a:endParaRPr kumimoji="1" lang="en-US" altLang="ja-JP" sz="1100"/>
        </a:p>
        <a:p>
          <a:pPr algn="ctr"/>
          <a:r>
            <a:rPr kumimoji="1" lang="ja-JP" altLang="en-US" sz="1100"/>
            <a:t>持っていない方は無印でお願いします。</a:t>
          </a:r>
          <a:endParaRPr kumimoji="1" lang="en-US" altLang="ja-JP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B1:AI698"/>
  <sheetViews>
    <sheetView showGridLines="0" zoomScaleNormal="100" zoomScaleSheetLayoutView="100" workbookViewId="0">
      <pane ySplit="2" topLeftCell="A3" activePane="bottomLeft" state="frozen"/>
      <selection activeCell="K3" sqref="K3"/>
      <selection pane="bottomLeft" activeCell="J3" sqref="J3"/>
    </sheetView>
  </sheetViews>
  <sheetFormatPr defaultColWidth="9" defaultRowHeight="13"/>
  <cols>
    <col min="1" max="1" width="2.08984375" style="4" customWidth="1"/>
    <col min="2" max="2" width="6.6328125" style="4" hidden="1" customWidth="1"/>
    <col min="3" max="4" width="5.453125" style="4" hidden="1" customWidth="1"/>
    <col min="5" max="5" width="9" style="4" hidden="1" customWidth="1"/>
    <col min="6" max="6" width="1.26953125" style="4" hidden="1" customWidth="1"/>
    <col min="7" max="7" width="9.36328125" style="3" hidden="1" customWidth="1"/>
    <col min="8" max="8" width="2" style="4" customWidth="1"/>
    <col min="9" max="9" width="6.36328125" style="4" hidden="1" customWidth="1"/>
    <col min="10" max="10" width="6.36328125" style="4" customWidth="1"/>
    <col min="11" max="11" width="13.26953125" style="4" bestFit="1" customWidth="1"/>
    <col min="12" max="12" width="13.26953125" customWidth="1"/>
    <col min="13" max="13" width="4.453125" style="4" customWidth="1"/>
    <col min="14" max="14" width="4.6328125" style="4" customWidth="1"/>
    <col min="15" max="15" width="6.36328125" style="75" customWidth="1"/>
    <col min="16" max="18" width="9.08984375" style="4" hidden="1" customWidth="1"/>
    <col min="19" max="19" width="8.08984375" style="4" hidden="1" customWidth="1"/>
    <col min="20" max="20" width="6.08984375" style="4" hidden="1" customWidth="1"/>
    <col min="21" max="21" width="2.7265625" style="5" customWidth="1"/>
    <col min="22" max="22" width="9.90625" style="4" customWidth="1"/>
    <col min="23" max="23" width="9" style="4"/>
    <col min="24" max="24" width="17" style="42" customWidth="1"/>
    <col min="25" max="26" width="10.36328125" style="10" customWidth="1"/>
    <col min="27" max="27" width="8.453125" style="4" hidden="1" customWidth="1"/>
    <col min="28" max="28" width="9" style="4" hidden="1" customWidth="1"/>
    <col min="29" max="29" width="0" style="4" hidden="1" customWidth="1"/>
    <col min="30" max="33" width="3.90625" style="4" hidden="1" customWidth="1"/>
    <col min="34" max="16384" width="9" style="4"/>
  </cols>
  <sheetData>
    <row r="1" spans="2:33" ht="19.5" customHeight="1" thickBot="1">
      <c r="B1" s="1" t="s">
        <v>0</v>
      </c>
      <c r="C1" s="1" t="s">
        <v>1</v>
      </c>
      <c r="D1" s="1" t="s">
        <v>2</v>
      </c>
      <c r="E1" s="1" t="s">
        <v>3</v>
      </c>
      <c r="F1" s="2"/>
      <c r="I1" s="5"/>
      <c r="J1" s="5"/>
      <c r="K1" s="5"/>
      <c r="L1" s="80"/>
      <c r="M1" s="5"/>
      <c r="N1" s="5"/>
      <c r="O1" s="6"/>
      <c r="P1" s="5"/>
      <c r="Q1" s="5">
        <f>COUNTA(Q3:Q102)</f>
        <v>0</v>
      </c>
      <c r="R1" s="5"/>
      <c r="S1" s="5">
        <f>COUNTA(S3:S102)</f>
        <v>0</v>
      </c>
      <c r="T1" s="5"/>
      <c r="U1" s="239"/>
      <c r="V1" s="241" t="s">
        <v>4</v>
      </c>
      <c r="W1" s="7" t="e">
        <f>IF(W2=0,"",W2)</f>
        <v>#N/A</v>
      </c>
      <c r="X1" s="8" t="e">
        <f>IF(X2=0,"",X2)</f>
        <v>#N/A</v>
      </c>
      <c r="Y1" s="9" t="e">
        <f>IF(Y2=0,"",Y2)</f>
        <v>#N/A</v>
      </c>
    </row>
    <row r="2" spans="2:33" ht="26.25" customHeight="1" thickBot="1">
      <c r="B2" s="1" t="s">
        <v>5</v>
      </c>
      <c r="C2" s="11">
        <v>101</v>
      </c>
      <c r="D2" s="11">
        <v>1</v>
      </c>
      <c r="E2" s="1" t="s">
        <v>6</v>
      </c>
      <c r="F2" s="2"/>
      <c r="G2" s="3" t="s">
        <v>7</v>
      </c>
      <c r="I2" s="12" t="s">
        <v>8</v>
      </c>
      <c r="J2" s="201" t="s">
        <v>9</v>
      </c>
      <c r="K2" s="208" t="s">
        <v>10</v>
      </c>
      <c r="L2" s="209" t="s">
        <v>1450</v>
      </c>
      <c r="M2" s="208" t="s">
        <v>11</v>
      </c>
      <c r="N2" s="210" t="s">
        <v>12</v>
      </c>
      <c r="O2" s="211" t="s">
        <v>1460</v>
      </c>
      <c r="P2" s="13" t="s">
        <v>13</v>
      </c>
      <c r="Q2" s="14" t="s">
        <v>14</v>
      </c>
      <c r="R2" s="15" t="s">
        <v>13</v>
      </c>
      <c r="S2" s="16" t="s">
        <v>15</v>
      </c>
      <c r="T2" s="15" t="s">
        <v>13</v>
      </c>
      <c r="U2" s="17"/>
      <c r="V2" s="240"/>
      <c r="W2" s="18" t="e">
        <f>VLOOKUP($V$2,$V$4:$Z$609,3,1)</f>
        <v>#N/A</v>
      </c>
      <c r="X2" s="19" t="e">
        <f>VLOOKUP($V$2,$V$4:$AB$609,4,1)</f>
        <v>#N/A</v>
      </c>
      <c r="Y2" s="20" t="e">
        <f>VLOOKUP($V$2,$V$4:$AG$609,5,1)</f>
        <v>#N/A</v>
      </c>
    </row>
    <row r="3" spans="2:33" ht="13.5" customHeight="1" thickBot="1">
      <c r="B3" s="1" t="s">
        <v>5</v>
      </c>
      <c r="C3" s="11">
        <v>102</v>
      </c>
      <c r="D3" s="11">
        <v>3</v>
      </c>
      <c r="E3" s="1" t="s">
        <v>16</v>
      </c>
      <c r="F3" s="2"/>
      <c r="G3" s="3" t="s">
        <v>17</v>
      </c>
      <c r="I3" s="21">
        <v>0</v>
      </c>
      <c r="J3" s="202" t="str">
        <f>IF($V$2="","",$V$2*100+$I3)</f>
        <v/>
      </c>
      <c r="K3" s="22"/>
      <c r="L3" s="81"/>
      <c r="M3" s="23"/>
      <c r="N3" s="24"/>
      <c r="O3" s="196" t="str">
        <f>IF($V$2="","",VLOOKUP($V$2,$V$4:$W$700,2,1))</f>
        <v/>
      </c>
      <c r="P3" s="25"/>
      <c r="Q3" s="26"/>
      <c r="R3" s="27"/>
      <c r="S3" s="28"/>
      <c r="T3" s="27"/>
      <c r="U3" s="17"/>
      <c r="V3" s="29" t="s">
        <v>19</v>
      </c>
      <c r="W3" s="30" t="s">
        <v>20</v>
      </c>
      <c r="X3" s="31" t="s">
        <v>21</v>
      </c>
      <c r="Y3" s="31" t="s">
        <v>22</v>
      </c>
      <c r="Z3" s="31" t="s">
        <v>23</v>
      </c>
      <c r="AB3" s="4" t="s">
        <v>24</v>
      </c>
    </row>
    <row r="4" spans="2:33" ht="13.5" customHeight="1">
      <c r="B4" s="1" t="s">
        <v>5</v>
      </c>
      <c r="C4" s="11">
        <v>103</v>
      </c>
      <c r="D4" s="11">
        <v>5</v>
      </c>
      <c r="E4" s="1" t="s">
        <v>25</v>
      </c>
      <c r="F4" s="2"/>
      <c r="G4" s="3" t="s">
        <v>26</v>
      </c>
      <c r="I4" s="32">
        <v>1</v>
      </c>
      <c r="J4" s="203" t="str">
        <f t="shared" ref="J4:J34" si="0">IF($V$2="","",$V$2*100+$I4)</f>
        <v/>
      </c>
      <c r="K4" s="33"/>
      <c r="L4" s="82"/>
      <c r="M4" s="34"/>
      <c r="N4" s="35"/>
      <c r="O4" s="197" t="str">
        <f t="shared" ref="O4:O67" si="1">IF($V$2="","",VLOOKUP($V$2,$V$4:$W$700,2,1))</f>
        <v/>
      </c>
      <c r="P4" s="36"/>
      <c r="Q4" s="37"/>
      <c r="R4" s="38"/>
      <c r="S4" s="39"/>
      <c r="T4" s="38"/>
      <c r="U4" s="17"/>
      <c r="V4" s="40">
        <v>1</v>
      </c>
      <c r="W4" s="41" t="s">
        <v>6</v>
      </c>
      <c r="X4" s="42" t="s">
        <v>27</v>
      </c>
      <c r="AA4" s="4" t="s">
        <v>28</v>
      </c>
      <c r="AB4" s="4" t="str">
        <f>IF(W4="３人目","",AA4&amp;W4&amp;$AB$3)</f>
        <v>横浜市立市場中学校</v>
      </c>
    </row>
    <row r="5" spans="2:33" ht="13.5" customHeight="1">
      <c r="B5" s="1" t="s">
        <v>5</v>
      </c>
      <c r="C5" s="11">
        <v>104</v>
      </c>
      <c r="D5" s="11">
        <v>7</v>
      </c>
      <c r="E5" s="1" t="s">
        <v>5</v>
      </c>
      <c r="F5" s="2"/>
      <c r="G5" s="3" t="s">
        <v>29</v>
      </c>
      <c r="I5" s="32">
        <v>2</v>
      </c>
      <c r="J5" s="203" t="str">
        <f t="shared" si="0"/>
        <v/>
      </c>
      <c r="K5" s="33"/>
      <c r="L5" s="82"/>
      <c r="M5" s="34"/>
      <c r="N5" s="35"/>
      <c r="O5" s="197" t="str">
        <f t="shared" si="1"/>
        <v/>
      </c>
      <c r="P5" s="36"/>
      <c r="Q5" s="37"/>
      <c r="R5" s="38"/>
      <c r="S5" s="39"/>
      <c r="T5" s="38"/>
      <c r="U5" s="17"/>
      <c r="V5" s="40">
        <v>3</v>
      </c>
      <c r="W5" s="41" t="s">
        <v>16</v>
      </c>
      <c r="X5" s="42" t="s">
        <v>30</v>
      </c>
      <c r="AA5" s="4" t="s">
        <v>28</v>
      </c>
    </row>
    <row r="6" spans="2:33" ht="13.5" customHeight="1">
      <c r="B6" s="1" t="s">
        <v>5</v>
      </c>
      <c r="C6" s="11">
        <v>105</v>
      </c>
      <c r="D6" s="11">
        <v>9</v>
      </c>
      <c r="E6" s="1" t="s">
        <v>31</v>
      </c>
      <c r="F6" s="2"/>
      <c r="G6" s="3" t="s">
        <v>32</v>
      </c>
      <c r="I6" s="32">
        <v>3</v>
      </c>
      <c r="J6" s="203" t="str">
        <f t="shared" si="0"/>
        <v/>
      </c>
      <c r="K6" s="33"/>
      <c r="L6" s="82"/>
      <c r="M6" s="34"/>
      <c r="N6" s="35"/>
      <c r="O6" s="197" t="str">
        <f t="shared" si="1"/>
        <v/>
      </c>
      <c r="P6" s="36"/>
      <c r="Q6" s="37"/>
      <c r="R6" s="38"/>
      <c r="S6" s="39"/>
      <c r="T6" s="38"/>
      <c r="U6" s="17"/>
      <c r="V6" s="40">
        <v>5</v>
      </c>
      <c r="W6" s="41" t="s">
        <v>25</v>
      </c>
      <c r="X6" s="42" t="s">
        <v>33</v>
      </c>
      <c r="AA6" s="4" t="s">
        <v>28</v>
      </c>
      <c r="AD6" s="4" t="s">
        <v>34</v>
      </c>
    </row>
    <row r="7" spans="2:33" ht="13.5" customHeight="1">
      <c r="B7" s="1" t="s">
        <v>5</v>
      </c>
      <c r="C7" s="11">
        <v>106</v>
      </c>
      <c r="D7" s="11">
        <v>11</v>
      </c>
      <c r="E7" s="1" t="s">
        <v>35</v>
      </c>
      <c r="F7" s="2"/>
      <c r="G7" s="3" t="s">
        <v>36</v>
      </c>
      <c r="I7" s="43">
        <v>4</v>
      </c>
      <c r="J7" s="204" t="str">
        <f t="shared" si="0"/>
        <v/>
      </c>
      <c r="K7" s="44"/>
      <c r="L7" s="83"/>
      <c r="M7" s="45"/>
      <c r="N7" s="46"/>
      <c r="O7" s="198" t="str">
        <f t="shared" si="1"/>
        <v/>
      </c>
      <c r="P7" s="47"/>
      <c r="Q7" s="48"/>
      <c r="R7" s="49"/>
      <c r="S7" s="50"/>
      <c r="T7" s="49"/>
      <c r="U7" s="17"/>
      <c r="V7" s="40">
        <v>7</v>
      </c>
      <c r="W7" s="41" t="s">
        <v>5</v>
      </c>
      <c r="X7" s="42" t="s">
        <v>37</v>
      </c>
      <c r="AA7" s="4" t="s">
        <v>28</v>
      </c>
      <c r="AD7" s="4" t="s">
        <v>38</v>
      </c>
      <c r="AE7" s="4" t="s">
        <v>39</v>
      </c>
      <c r="AF7" s="4">
        <v>1</v>
      </c>
      <c r="AG7" s="4" t="s">
        <v>40</v>
      </c>
    </row>
    <row r="8" spans="2:33" ht="13.5" customHeight="1">
      <c r="B8" s="1" t="s">
        <v>5</v>
      </c>
      <c r="C8" s="11">
        <v>107</v>
      </c>
      <c r="D8" s="11">
        <v>13</v>
      </c>
      <c r="E8" s="1" t="s">
        <v>41</v>
      </c>
      <c r="F8" s="2"/>
      <c r="G8" s="3" t="s">
        <v>42</v>
      </c>
      <c r="I8" s="51">
        <v>5</v>
      </c>
      <c r="J8" s="205" t="str">
        <f t="shared" si="0"/>
        <v/>
      </c>
      <c r="K8" s="52"/>
      <c r="L8" s="84"/>
      <c r="M8" s="53"/>
      <c r="N8" s="54"/>
      <c r="O8" s="199" t="str">
        <f t="shared" si="1"/>
        <v/>
      </c>
      <c r="P8" s="55"/>
      <c r="Q8" s="56"/>
      <c r="R8" s="57"/>
      <c r="S8" s="58"/>
      <c r="T8" s="57"/>
      <c r="U8" s="17"/>
      <c r="V8" s="40">
        <v>9</v>
      </c>
      <c r="W8" s="41" t="s">
        <v>31</v>
      </c>
      <c r="X8" s="42" t="s">
        <v>43</v>
      </c>
      <c r="AA8" s="4" t="s">
        <v>28</v>
      </c>
      <c r="AD8" s="4" t="s">
        <v>44</v>
      </c>
      <c r="AE8" s="4" t="s">
        <v>45</v>
      </c>
      <c r="AF8" s="4">
        <v>3</v>
      </c>
      <c r="AG8" s="4" t="s">
        <v>46</v>
      </c>
    </row>
    <row r="9" spans="2:33" ht="13.5" customHeight="1">
      <c r="B9" s="1" t="s">
        <v>5</v>
      </c>
      <c r="C9" s="11">
        <v>108</v>
      </c>
      <c r="D9" s="11">
        <v>15</v>
      </c>
      <c r="E9" s="1" t="s">
        <v>47</v>
      </c>
      <c r="F9" s="2"/>
      <c r="G9" s="3" t="s">
        <v>48</v>
      </c>
      <c r="I9" s="32">
        <v>6</v>
      </c>
      <c r="J9" s="203" t="str">
        <f t="shared" si="0"/>
        <v/>
      </c>
      <c r="K9" s="33"/>
      <c r="L9" s="82"/>
      <c r="M9" s="34"/>
      <c r="N9" s="35"/>
      <c r="O9" s="197" t="str">
        <f t="shared" si="1"/>
        <v/>
      </c>
      <c r="P9" s="36"/>
      <c r="Q9" s="37"/>
      <c r="R9" s="38"/>
      <c r="S9" s="39"/>
      <c r="T9" s="38"/>
      <c r="U9" s="17"/>
      <c r="V9" s="40">
        <v>11</v>
      </c>
      <c r="W9" s="41" t="s">
        <v>35</v>
      </c>
      <c r="X9" s="42" t="s">
        <v>49</v>
      </c>
      <c r="AA9" s="4" t="s">
        <v>28</v>
      </c>
      <c r="AD9" s="4" t="s">
        <v>50</v>
      </c>
      <c r="AE9" s="4" t="s">
        <v>51</v>
      </c>
      <c r="AF9" s="4">
        <v>1</v>
      </c>
      <c r="AG9" s="4" t="s">
        <v>40</v>
      </c>
    </row>
    <row r="10" spans="2:33" ht="13.5" customHeight="1">
      <c r="B10" s="1" t="s">
        <v>5</v>
      </c>
      <c r="C10" s="11">
        <v>109</v>
      </c>
      <c r="D10" s="11">
        <v>17</v>
      </c>
      <c r="E10" s="1" t="s">
        <v>52</v>
      </c>
      <c r="F10" s="2"/>
      <c r="G10" s="3" t="s">
        <v>53</v>
      </c>
      <c r="I10" s="32">
        <v>7</v>
      </c>
      <c r="J10" s="203" t="str">
        <f t="shared" si="0"/>
        <v/>
      </c>
      <c r="K10" s="33"/>
      <c r="L10" s="82"/>
      <c r="M10" s="34"/>
      <c r="N10" s="35"/>
      <c r="O10" s="197" t="str">
        <f t="shared" si="1"/>
        <v/>
      </c>
      <c r="P10" s="36"/>
      <c r="Q10" s="37"/>
      <c r="R10" s="38"/>
      <c r="S10" s="39"/>
      <c r="T10" s="38"/>
      <c r="U10" s="17"/>
      <c r="V10" s="40">
        <v>13</v>
      </c>
      <c r="W10" s="41" t="s">
        <v>41</v>
      </c>
      <c r="X10" s="42" t="s">
        <v>54</v>
      </c>
      <c r="AA10" s="4" t="s">
        <v>28</v>
      </c>
      <c r="AD10" s="4" t="s">
        <v>55</v>
      </c>
      <c r="AE10" s="4" t="s">
        <v>56</v>
      </c>
      <c r="AF10" s="4">
        <v>2</v>
      </c>
      <c r="AG10" s="4" t="s">
        <v>40</v>
      </c>
    </row>
    <row r="11" spans="2:33" ht="13.5" customHeight="1">
      <c r="B11" s="1" t="s">
        <v>5</v>
      </c>
      <c r="C11" s="11"/>
      <c r="D11" s="11">
        <v>19</v>
      </c>
      <c r="E11" s="59"/>
      <c r="F11" s="60"/>
      <c r="G11" s="3" t="s">
        <v>57</v>
      </c>
      <c r="I11" s="32">
        <v>8</v>
      </c>
      <c r="J11" s="203" t="str">
        <f t="shared" si="0"/>
        <v/>
      </c>
      <c r="K11" s="33"/>
      <c r="L11" s="82"/>
      <c r="M11" s="34"/>
      <c r="N11" s="35"/>
      <c r="O11" s="197" t="str">
        <f t="shared" si="1"/>
        <v/>
      </c>
      <c r="P11" s="36"/>
      <c r="Q11" s="37"/>
      <c r="R11" s="38"/>
      <c r="S11" s="39"/>
      <c r="T11" s="38"/>
      <c r="U11" s="17"/>
      <c r="V11" s="40">
        <v>15</v>
      </c>
      <c r="W11" s="41" t="s">
        <v>47</v>
      </c>
      <c r="X11" s="42" t="s">
        <v>58</v>
      </c>
      <c r="AA11" s="4" t="s">
        <v>28</v>
      </c>
      <c r="AD11" s="4" t="s">
        <v>59</v>
      </c>
      <c r="AE11" s="4" t="s">
        <v>60</v>
      </c>
      <c r="AF11" s="4">
        <v>2</v>
      </c>
      <c r="AG11" s="4" t="s">
        <v>61</v>
      </c>
    </row>
    <row r="12" spans="2:33" ht="13.5" customHeight="1">
      <c r="B12" s="1" t="s">
        <v>62</v>
      </c>
      <c r="C12" s="11">
        <v>201</v>
      </c>
      <c r="D12" s="11">
        <v>21</v>
      </c>
      <c r="E12" s="1" t="s">
        <v>63</v>
      </c>
      <c r="F12" s="2"/>
      <c r="G12" s="3" t="s">
        <v>64</v>
      </c>
      <c r="I12" s="43">
        <v>9</v>
      </c>
      <c r="J12" s="204" t="str">
        <f t="shared" si="0"/>
        <v/>
      </c>
      <c r="K12" s="44"/>
      <c r="L12" s="83"/>
      <c r="M12" s="45"/>
      <c r="N12" s="46"/>
      <c r="O12" s="198" t="str">
        <f t="shared" si="1"/>
        <v/>
      </c>
      <c r="P12" s="47"/>
      <c r="Q12" s="48"/>
      <c r="R12" s="49"/>
      <c r="S12" s="50"/>
      <c r="T12" s="49"/>
      <c r="U12" s="17"/>
      <c r="V12" s="40">
        <v>17</v>
      </c>
      <c r="W12" s="41" t="s">
        <v>52</v>
      </c>
      <c r="X12" s="42" t="s">
        <v>65</v>
      </c>
      <c r="AA12" s="4" t="s">
        <v>28</v>
      </c>
      <c r="AD12" s="4" t="s">
        <v>66</v>
      </c>
      <c r="AE12" s="4" t="s">
        <v>67</v>
      </c>
      <c r="AF12" s="4">
        <v>2</v>
      </c>
      <c r="AG12" s="4" t="s">
        <v>40</v>
      </c>
    </row>
    <row r="13" spans="2:33" ht="13.5" customHeight="1">
      <c r="B13" s="1" t="s">
        <v>62</v>
      </c>
      <c r="C13" s="11">
        <v>202</v>
      </c>
      <c r="D13" s="11">
        <v>23</v>
      </c>
      <c r="E13" s="1" t="s">
        <v>68</v>
      </c>
      <c r="F13" s="2"/>
      <c r="G13" s="3" t="s">
        <v>69</v>
      </c>
      <c r="I13" s="51">
        <v>10</v>
      </c>
      <c r="J13" s="205" t="str">
        <f t="shared" si="0"/>
        <v/>
      </c>
      <c r="K13" s="52"/>
      <c r="L13" s="84"/>
      <c r="M13" s="53"/>
      <c r="N13" s="54"/>
      <c r="O13" s="199" t="str">
        <f t="shared" si="1"/>
        <v/>
      </c>
      <c r="P13" s="55"/>
      <c r="Q13" s="56"/>
      <c r="R13" s="57"/>
      <c r="S13" s="58"/>
      <c r="T13" s="57"/>
      <c r="U13" s="17"/>
      <c r="V13" s="40">
        <v>19</v>
      </c>
      <c r="W13" s="41" t="s">
        <v>1554</v>
      </c>
      <c r="X13" s="62"/>
      <c r="AA13" s="4" t="s">
        <v>28</v>
      </c>
      <c r="AD13" s="4" t="s">
        <v>71</v>
      </c>
      <c r="AE13" s="4" t="s">
        <v>72</v>
      </c>
      <c r="AF13" s="4">
        <v>3</v>
      </c>
      <c r="AG13" s="4" t="s">
        <v>46</v>
      </c>
    </row>
    <row r="14" spans="2:33" ht="13.5" customHeight="1">
      <c r="B14" s="1" t="s">
        <v>62</v>
      </c>
      <c r="C14" s="11">
        <v>203</v>
      </c>
      <c r="D14" s="11">
        <v>25</v>
      </c>
      <c r="E14" s="1" t="s">
        <v>73</v>
      </c>
      <c r="F14" s="2"/>
      <c r="G14" s="3" t="s">
        <v>74</v>
      </c>
      <c r="I14" s="32">
        <v>11</v>
      </c>
      <c r="J14" s="203" t="str">
        <f t="shared" si="0"/>
        <v/>
      </c>
      <c r="K14" s="33"/>
      <c r="L14" s="82"/>
      <c r="M14" s="34"/>
      <c r="N14" s="35"/>
      <c r="O14" s="197" t="str">
        <f t="shared" si="1"/>
        <v/>
      </c>
      <c r="P14" s="36"/>
      <c r="Q14" s="37"/>
      <c r="R14" s="38"/>
      <c r="S14" s="39"/>
      <c r="T14" s="38"/>
      <c r="U14" s="17"/>
      <c r="V14" s="40">
        <v>21</v>
      </c>
      <c r="W14" s="41" t="s">
        <v>63</v>
      </c>
      <c r="X14" s="42" t="s">
        <v>75</v>
      </c>
      <c r="AA14" s="4" t="s">
        <v>28</v>
      </c>
      <c r="AD14" s="4" t="s">
        <v>76</v>
      </c>
      <c r="AE14" s="4" t="s">
        <v>77</v>
      </c>
      <c r="AF14" s="4">
        <v>1</v>
      </c>
      <c r="AG14" s="4" t="s">
        <v>40</v>
      </c>
    </row>
    <row r="15" spans="2:33" ht="13.5" customHeight="1">
      <c r="B15" s="1" t="s">
        <v>62</v>
      </c>
      <c r="C15" s="11">
        <v>204</v>
      </c>
      <c r="D15" s="11">
        <v>27</v>
      </c>
      <c r="E15" s="1" t="s">
        <v>62</v>
      </c>
      <c r="F15" s="2"/>
      <c r="G15" s="3" t="s">
        <v>78</v>
      </c>
      <c r="I15" s="32">
        <v>12</v>
      </c>
      <c r="J15" s="203" t="str">
        <f t="shared" si="0"/>
        <v/>
      </c>
      <c r="K15" s="33"/>
      <c r="L15" s="82"/>
      <c r="M15" s="34"/>
      <c r="N15" s="35"/>
      <c r="O15" s="197" t="str">
        <f t="shared" si="1"/>
        <v/>
      </c>
      <c r="P15" s="36"/>
      <c r="Q15" s="37"/>
      <c r="R15" s="38"/>
      <c r="S15" s="39"/>
      <c r="T15" s="38"/>
      <c r="U15" s="17"/>
      <c r="V15" s="40">
        <v>23</v>
      </c>
      <c r="W15" s="41" t="s">
        <v>68</v>
      </c>
      <c r="X15" s="42" t="s">
        <v>79</v>
      </c>
      <c r="AA15" s="4" t="s">
        <v>28</v>
      </c>
      <c r="AD15" s="4" t="s">
        <v>80</v>
      </c>
      <c r="AE15" s="4" t="s">
        <v>81</v>
      </c>
      <c r="AF15" s="4">
        <v>3</v>
      </c>
      <c r="AG15" s="4" t="s">
        <v>40</v>
      </c>
    </row>
    <row r="16" spans="2:33" ht="13.5" customHeight="1">
      <c r="B16" s="1" t="s">
        <v>62</v>
      </c>
      <c r="C16" s="11">
        <v>205</v>
      </c>
      <c r="D16" s="11">
        <v>29</v>
      </c>
      <c r="E16" s="1" t="s">
        <v>82</v>
      </c>
      <c r="F16" s="2"/>
      <c r="G16" s="3" t="s">
        <v>83</v>
      </c>
      <c r="I16" s="32">
        <v>13</v>
      </c>
      <c r="J16" s="203" t="str">
        <f t="shared" si="0"/>
        <v/>
      </c>
      <c r="K16" s="33"/>
      <c r="L16" s="82"/>
      <c r="M16" s="34"/>
      <c r="N16" s="35"/>
      <c r="O16" s="197" t="str">
        <f t="shared" si="1"/>
        <v/>
      </c>
      <c r="P16" s="36"/>
      <c r="Q16" s="37"/>
      <c r="R16" s="38"/>
      <c r="S16" s="39"/>
      <c r="T16" s="38"/>
      <c r="U16" s="17"/>
      <c r="V16" s="40">
        <v>25</v>
      </c>
      <c r="W16" s="41" t="s">
        <v>73</v>
      </c>
      <c r="X16" s="42" t="s">
        <v>84</v>
      </c>
      <c r="AA16" s="4" t="s">
        <v>28</v>
      </c>
      <c r="AD16" s="4" t="s">
        <v>85</v>
      </c>
      <c r="AE16" s="4" t="s">
        <v>86</v>
      </c>
      <c r="AF16" s="4">
        <v>1</v>
      </c>
      <c r="AG16" s="4" t="s">
        <v>87</v>
      </c>
    </row>
    <row r="17" spans="2:35" ht="13.5" customHeight="1">
      <c r="B17" s="1" t="s">
        <v>62</v>
      </c>
      <c r="C17" s="11">
        <v>206</v>
      </c>
      <c r="D17" s="11">
        <v>31</v>
      </c>
      <c r="E17" s="1" t="s">
        <v>88</v>
      </c>
      <c r="F17" s="2"/>
      <c r="G17" s="3" t="s">
        <v>89</v>
      </c>
      <c r="I17" s="43">
        <v>14</v>
      </c>
      <c r="J17" s="204" t="str">
        <f t="shared" si="0"/>
        <v/>
      </c>
      <c r="K17" s="44"/>
      <c r="L17" s="83"/>
      <c r="M17" s="45"/>
      <c r="N17" s="46"/>
      <c r="O17" s="198" t="str">
        <f t="shared" si="1"/>
        <v/>
      </c>
      <c r="P17" s="47"/>
      <c r="Q17" s="48"/>
      <c r="R17" s="49"/>
      <c r="S17" s="50"/>
      <c r="T17" s="49"/>
      <c r="U17" s="17"/>
      <c r="V17" s="40">
        <v>27</v>
      </c>
      <c r="W17" s="41" t="s">
        <v>62</v>
      </c>
      <c r="X17" s="42" t="s">
        <v>90</v>
      </c>
      <c r="AA17" s="4" t="s">
        <v>28</v>
      </c>
      <c r="AD17" s="4" t="s">
        <v>91</v>
      </c>
      <c r="AE17" s="4" t="s">
        <v>92</v>
      </c>
      <c r="AF17" s="4">
        <v>1</v>
      </c>
      <c r="AG17" s="4" t="s">
        <v>93</v>
      </c>
    </row>
    <row r="18" spans="2:35" ht="13.5" customHeight="1">
      <c r="B18" s="1" t="s">
        <v>62</v>
      </c>
      <c r="C18" s="11">
        <v>207</v>
      </c>
      <c r="D18" s="11">
        <v>33</v>
      </c>
      <c r="E18" s="1" t="s">
        <v>94</v>
      </c>
      <c r="F18" s="2"/>
      <c r="G18" s="3" t="s">
        <v>95</v>
      </c>
      <c r="I18" s="51">
        <v>15</v>
      </c>
      <c r="J18" s="205" t="str">
        <f t="shared" si="0"/>
        <v/>
      </c>
      <c r="K18" s="52"/>
      <c r="L18" s="84" t="s">
        <v>70</v>
      </c>
      <c r="M18" s="53"/>
      <c r="N18" s="54"/>
      <c r="O18" s="199" t="str">
        <f t="shared" si="1"/>
        <v/>
      </c>
      <c r="P18" s="55"/>
      <c r="Q18" s="56"/>
      <c r="R18" s="57"/>
      <c r="S18" s="58"/>
      <c r="T18" s="57"/>
      <c r="U18" s="17"/>
      <c r="V18" s="40">
        <v>29</v>
      </c>
      <c r="W18" s="41" t="s">
        <v>82</v>
      </c>
      <c r="X18" s="42" t="s">
        <v>96</v>
      </c>
      <c r="AA18" s="4" t="s">
        <v>28</v>
      </c>
      <c r="AD18" s="4" t="s">
        <v>97</v>
      </c>
      <c r="AE18" s="4" t="s">
        <v>98</v>
      </c>
      <c r="AF18" s="4">
        <v>3</v>
      </c>
      <c r="AG18" s="4" t="s">
        <v>99</v>
      </c>
    </row>
    <row r="19" spans="2:35" ht="13.5" customHeight="1">
      <c r="B19" s="1" t="s">
        <v>100</v>
      </c>
      <c r="C19" s="11">
        <v>301</v>
      </c>
      <c r="D19" s="11">
        <v>35</v>
      </c>
      <c r="E19" s="1" t="s">
        <v>101</v>
      </c>
      <c r="F19" s="2"/>
      <c r="G19" s="3" t="s">
        <v>102</v>
      </c>
      <c r="I19" s="32">
        <v>16</v>
      </c>
      <c r="J19" s="203" t="str">
        <f t="shared" si="0"/>
        <v/>
      </c>
      <c r="K19" s="33"/>
      <c r="L19" s="82" t="s">
        <v>70</v>
      </c>
      <c r="M19" s="34"/>
      <c r="N19" s="35"/>
      <c r="O19" s="197" t="str">
        <f t="shared" si="1"/>
        <v/>
      </c>
      <c r="P19" s="36"/>
      <c r="Q19" s="37"/>
      <c r="R19" s="38"/>
      <c r="S19" s="39"/>
      <c r="T19" s="38"/>
      <c r="U19" s="17"/>
      <c r="V19" s="40">
        <v>31</v>
      </c>
      <c r="W19" s="41" t="s">
        <v>88</v>
      </c>
      <c r="X19" s="42" t="s">
        <v>103</v>
      </c>
      <c r="AA19" s="4" t="s">
        <v>28</v>
      </c>
      <c r="AD19" s="4" t="s">
        <v>104</v>
      </c>
      <c r="AE19" s="4" t="s">
        <v>105</v>
      </c>
      <c r="AF19" s="4">
        <v>1</v>
      </c>
      <c r="AG19" s="4" t="s">
        <v>61</v>
      </c>
    </row>
    <row r="20" spans="2:35" ht="13.5" customHeight="1">
      <c r="B20" s="1" t="s">
        <v>100</v>
      </c>
      <c r="C20" s="11">
        <v>302</v>
      </c>
      <c r="D20" s="11">
        <v>37</v>
      </c>
      <c r="E20" s="1" t="s">
        <v>106</v>
      </c>
      <c r="F20" s="2"/>
      <c r="G20" s="3" t="s">
        <v>107</v>
      </c>
      <c r="I20" s="32">
        <v>17</v>
      </c>
      <c r="J20" s="203" t="str">
        <f t="shared" si="0"/>
        <v/>
      </c>
      <c r="K20" s="33"/>
      <c r="L20" s="82" t="s">
        <v>70</v>
      </c>
      <c r="M20" s="34"/>
      <c r="N20" s="35"/>
      <c r="O20" s="197" t="str">
        <f t="shared" si="1"/>
        <v/>
      </c>
      <c r="P20" s="36"/>
      <c r="Q20" s="37"/>
      <c r="R20" s="38"/>
      <c r="S20" s="39"/>
      <c r="T20" s="38"/>
      <c r="U20" s="17"/>
      <c r="V20" s="40">
        <v>33</v>
      </c>
      <c r="W20" s="41" t="s">
        <v>94</v>
      </c>
      <c r="X20" s="42" t="s">
        <v>108</v>
      </c>
      <c r="AA20" s="4" t="s">
        <v>28</v>
      </c>
      <c r="AD20" s="4" t="s">
        <v>109</v>
      </c>
      <c r="AE20" s="4" t="s">
        <v>110</v>
      </c>
      <c r="AF20" s="4">
        <v>2</v>
      </c>
      <c r="AG20" s="4" t="s">
        <v>46</v>
      </c>
    </row>
    <row r="21" spans="2:35" ht="13.5" customHeight="1">
      <c r="B21" s="1" t="s">
        <v>100</v>
      </c>
      <c r="C21" s="11">
        <v>303</v>
      </c>
      <c r="D21" s="11">
        <v>39</v>
      </c>
      <c r="E21" s="1" t="s">
        <v>111</v>
      </c>
      <c r="F21" s="2"/>
      <c r="G21" s="3" t="s">
        <v>112</v>
      </c>
      <c r="I21" s="32">
        <v>18</v>
      </c>
      <c r="J21" s="203" t="str">
        <f t="shared" si="0"/>
        <v/>
      </c>
      <c r="K21" s="33"/>
      <c r="L21" s="82" t="s">
        <v>70</v>
      </c>
      <c r="M21" s="34"/>
      <c r="N21" s="35"/>
      <c r="O21" s="197" t="str">
        <f t="shared" si="1"/>
        <v/>
      </c>
      <c r="P21" s="36"/>
      <c r="Q21" s="37"/>
      <c r="R21" s="38"/>
      <c r="S21" s="39"/>
      <c r="T21" s="38"/>
      <c r="U21" s="17"/>
      <c r="V21" s="40">
        <v>35</v>
      </c>
      <c r="W21" s="41" t="s">
        <v>101</v>
      </c>
      <c r="X21" s="42" t="s">
        <v>113</v>
      </c>
      <c r="AA21" s="4" t="s">
        <v>28</v>
      </c>
      <c r="AD21" s="4" t="s">
        <v>114</v>
      </c>
      <c r="AE21" s="4" t="s">
        <v>115</v>
      </c>
      <c r="AF21" s="4">
        <v>3</v>
      </c>
      <c r="AG21" s="4" t="s">
        <v>46</v>
      </c>
    </row>
    <row r="22" spans="2:35" ht="13.5" customHeight="1">
      <c r="B22" s="1" t="s">
        <v>100</v>
      </c>
      <c r="C22" s="11">
        <v>304</v>
      </c>
      <c r="D22" s="11">
        <v>41</v>
      </c>
      <c r="E22" s="1" t="s">
        <v>116</v>
      </c>
      <c r="F22" s="2"/>
      <c r="G22" s="3" t="s">
        <v>117</v>
      </c>
      <c r="I22" s="43">
        <v>19</v>
      </c>
      <c r="J22" s="204" t="str">
        <f t="shared" si="0"/>
        <v/>
      </c>
      <c r="K22" s="44"/>
      <c r="L22" s="83" t="s">
        <v>70</v>
      </c>
      <c r="M22" s="45"/>
      <c r="N22" s="46"/>
      <c r="O22" s="198" t="str">
        <f t="shared" si="1"/>
        <v/>
      </c>
      <c r="P22" s="47"/>
      <c r="Q22" s="48"/>
      <c r="R22" s="49"/>
      <c r="S22" s="50"/>
      <c r="T22" s="49"/>
      <c r="U22" s="17"/>
      <c r="V22" s="40">
        <v>37</v>
      </c>
      <c r="W22" s="41" t="s">
        <v>106</v>
      </c>
      <c r="X22" s="42" t="s">
        <v>118</v>
      </c>
      <c r="AA22" s="4" t="s">
        <v>28</v>
      </c>
      <c r="AD22" s="4" t="s">
        <v>119</v>
      </c>
      <c r="AE22" s="4" t="s">
        <v>120</v>
      </c>
      <c r="AF22" s="4">
        <v>1</v>
      </c>
      <c r="AG22" s="4" t="s">
        <v>93</v>
      </c>
    </row>
    <row r="23" spans="2:35" ht="13.5" customHeight="1">
      <c r="B23" s="1" t="s">
        <v>100</v>
      </c>
      <c r="C23" s="11">
        <v>305</v>
      </c>
      <c r="D23" s="11">
        <v>43</v>
      </c>
      <c r="E23" s="1" t="s">
        <v>121</v>
      </c>
      <c r="F23" s="2"/>
      <c r="G23" s="3" t="s">
        <v>122</v>
      </c>
      <c r="I23" s="51">
        <v>20</v>
      </c>
      <c r="J23" s="205" t="str">
        <f t="shared" si="0"/>
        <v/>
      </c>
      <c r="K23" s="52"/>
      <c r="L23" s="84"/>
      <c r="M23" s="53"/>
      <c r="N23" s="54"/>
      <c r="O23" s="199" t="str">
        <f t="shared" si="1"/>
        <v/>
      </c>
      <c r="P23" s="55"/>
      <c r="Q23" s="56"/>
      <c r="R23" s="57"/>
      <c r="S23" s="58"/>
      <c r="T23" s="57"/>
      <c r="U23" s="17"/>
      <c r="V23" s="40">
        <v>39</v>
      </c>
      <c r="W23" s="41" t="s">
        <v>1555</v>
      </c>
      <c r="X23" s="42" t="s">
        <v>124</v>
      </c>
      <c r="AA23" s="4" t="s">
        <v>28</v>
      </c>
      <c r="AD23" s="4" t="s">
        <v>125</v>
      </c>
      <c r="AE23" s="4" t="s">
        <v>126</v>
      </c>
      <c r="AF23" s="4">
        <v>3</v>
      </c>
      <c r="AG23" s="4" t="s">
        <v>40</v>
      </c>
    </row>
    <row r="24" spans="2:35" ht="13.5" customHeight="1">
      <c r="B24" s="1" t="s">
        <v>100</v>
      </c>
      <c r="C24" s="11"/>
      <c r="D24" s="11">
        <v>45</v>
      </c>
      <c r="E24" s="59"/>
      <c r="F24" s="60"/>
      <c r="G24" s="3" t="s">
        <v>127</v>
      </c>
      <c r="I24" s="32">
        <v>21</v>
      </c>
      <c r="J24" s="203" t="str">
        <f t="shared" si="0"/>
        <v/>
      </c>
      <c r="K24" s="33"/>
      <c r="L24" s="82"/>
      <c r="M24" s="34"/>
      <c r="N24" s="35"/>
      <c r="O24" s="197" t="str">
        <f t="shared" si="1"/>
        <v/>
      </c>
      <c r="P24" s="36"/>
      <c r="Q24" s="37"/>
      <c r="R24" s="38"/>
      <c r="S24" s="39"/>
      <c r="T24" s="38"/>
      <c r="U24" s="17"/>
      <c r="V24" s="40">
        <v>41</v>
      </c>
      <c r="W24" s="41" t="s">
        <v>116</v>
      </c>
      <c r="X24" s="42" t="s">
        <v>128</v>
      </c>
      <c r="AA24" s="4" t="s">
        <v>28</v>
      </c>
      <c r="AD24" s="4" t="s">
        <v>129</v>
      </c>
      <c r="AE24" s="4" t="s">
        <v>130</v>
      </c>
      <c r="AF24" s="4">
        <v>1</v>
      </c>
      <c r="AG24" s="4" t="s">
        <v>40</v>
      </c>
    </row>
    <row r="25" spans="2:35" ht="13.5" customHeight="1">
      <c r="B25" s="1" t="s">
        <v>131</v>
      </c>
      <c r="C25" s="11">
        <v>401</v>
      </c>
      <c r="D25" s="11">
        <v>47</v>
      </c>
      <c r="E25" s="1" t="s">
        <v>132</v>
      </c>
      <c r="F25" s="2"/>
      <c r="G25" s="3" t="s">
        <v>133</v>
      </c>
      <c r="I25" s="32">
        <v>22</v>
      </c>
      <c r="J25" s="203" t="str">
        <f t="shared" si="0"/>
        <v/>
      </c>
      <c r="K25" s="33"/>
      <c r="L25" s="82"/>
      <c r="M25" s="34"/>
      <c r="N25" s="35"/>
      <c r="O25" s="197" t="str">
        <f t="shared" si="1"/>
        <v/>
      </c>
      <c r="P25" s="36"/>
      <c r="Q25" s="37"/>
      <c r="R25" s="38"/>
      <c r="S25" s="39"/>
      <c r="T25" s="38"/>
      <c r="U25" s="17"/>
      <c r="V25" s="40">
        <v>43</v>
      </c>
      <c r="W25" s="41" t="s">
        <v>121</v>
      </c>
      <c r="X25" s="42" t="s">
        <v>134</v>
      </c>
      <c r="AA25" s="4" t="s">
        <v>28</v>
      </c>
      <c r="AD25" s="4" t="s">
        <v>135</v>
      </c>
      <c r="AE25" s="4" t="s">
        <v>136</v>
      </c>
      <c r="AF25" s="4">
        <v>2</v>
      </c>
      <c r="AG25" s="4" t="s">
        <v>99</v>
      </c>
    </row>
    <row r="26" spans="2:35" ht="13.5" customHeight="1">
      <c r="B26" s="1" t="s">
        <v>131</v>
      </c>
      <c r="C26" s="11">
        <v>402</v>
      </c>
      <c r="D26" s="11">
        <v>49</v>
      </c>
      <c r="E26" s="1" t="s">
        <v>137</v>
      </c>
      <c r="F26" s="2"/>
      <c r="G26" s="3" t="s">
        <v>138</v>
      </c>
      <c r="I26" s="32">
        <v>23</v>
      </c>
      <c r="J26" s="203" t="str">
        <f t="shared" si="0"/>
        <v/>
      </c>
      <c r="K26" s="33"/>
      <c r="L26" s="82"/>
      <c r="M26" s="34"/>
      <c r="N26" s="35"/>
      <c r="O26" s="197" t="str">
        <f t="shared" si="1"/>
        <v/>
      </c>
      <c r="P26" s="36"/>
      <c r="Q26" s="37"/>
      <c r="R26" s="38"/>
      <c r="S26" s="39"/>
      <c r="T26" s="38"/>
      <c r="U26" s="17"/>
      <c r="V26" s="40">
        <v>45</v>
      </c>
      <c r="W26" s="41" t="s">
        <v>70</v>
      </c>
      <c r="X26" s="42" t="s">
        <v>70</v>
      </c>
      <c r="AA26" s="4" t="s">
        <v>28</v>
      </c>
      <c r="AD26" s="4" t="s">
        <v>139</v>
      </c>
      <c r="AE26" s="4" t="s">
        <v>140</v>
      </c>
      <c r="AF26" s="4">
        <v>3</v>
      </c>
      <c r="AG26" s="4" t="s">
        <v>141</v>
      </c>
    </row>
    <row r="27" spans="2:35" ht="13.5" customHeight="1">
      <c r="B27" s="1" t="s">
        <v>131</v>
      </c>
      <c r="C27" s="11">
        <v>403</v>
      </c>
      <c r="D27" s="11">
        <v>51</v>
      </c>
      <c r="E27" s="1" t="s">
        <v>142</v>
      </c>
      <c r="F27" s="2"/>
      <c r="G27" s="3" t="s">
        <v>143</v>
      </c>
      <c r="I27" s="43">
        <v>24</v>
      </c>
      <c r="J27" s="204" t="str">
        <f t="shared" si="0"/>
        <v/>
      </c>
      <c r="K27" s="44"/>
      <c r="L27" s="83"/>
      <c r="M27" s="45"/>
      <c r="N27" s="46"/>
      <c r="O27" s="198" t="str">
        <f t="shared" si="1"/>
        <v/>
      </c>
      <c r="P27" s="47"/>
      <c r="Q27" s="48"/>
      <c r="R27" s="49"/>
      <c r="S27" s="50"/>
      <c r="T27" s="49"/>
      <c r="U27" s="17"/>
      <c r="V27" s="40">
        <v>47</v>
      </c>
      <c r="W27" s="41" t="s">
        <v>132</v>
      </c>
      <c r="X27" s="42" t="s">
        <v>144</v>
      </c>
      <c r="Y27" s="4"/>
      <c r="Z27" s="4"/>
      <c r="AD27" s="4" t="s">
        <v>145</v>
      </c>
      <c r="AE27" s="4" t="s">
        <v>146</v>
      </c>
      <c r="AF27" s="4">
        <v>2</v>
      </c>
      <c r="AG27" s="4" t="s">
        <v>46</v>
      </c>
    </row>
    <row r="28" spans="2:35" ht="13.5" customHeight="1">
      <c r="B28" s="1" t="s">
        <v>131</v>
      </c>
      <c r="C28" s="11">
        <v>404</v>
      </c>
      <c r="D28" s="11">
        <v>53</v>
      </c>
      <c r="E28" s="1" t="s">
        <v>147</v>
      </c>
      <c r="F28" s="2"/>
      <c r="G28" s="3" t="s">
        <v>148</v>
      </c>
      <c r="I28" s="51">
        <v>25</v>
      </c>
      <c r="J28" s="205" t="str">
        <f t="shared" si="0"/>
        <v/>
      </c>
      <c r="K28" s="52"/>
      <c r="L28" s="84"/>
      <c r="M28" s="53"/>
      <c r="N28" s="54"/>
      <c r="O28" s="199" t="str">
        <f t="shared" si="1"/>
        <v/>
      </c>
      <c r="P28" s="55"/>
      <c r="Q28" s="56"/>
      <c r="R28" s="57"/>
      <c r="S28" s="58"/>
      <c r="T28" s="57"/>
      <c r="U28" s="17"/>
      <c r="V28" s="40">
        <v>49</v>
      </c>
      <c r="W28" s="41" t="s">
        <v>1556</v>
      </c>
      <c r="X28" s="42" t="s">
        <v>149</v>
      </c>
      <c r="AA28" s="4" t="s">
        <v>28</v>
      </c>
      <c r="AD28" s="4" t="s">
        <v>150</v>
      </c>
      <c r="AE28" s="4" t="s">
        <v>151</v>
      </c>
      <c r="AF28" s="4">
        <v>2</v>
      </c>
      <c r="AG28" s="4" t="s">
        <v>46</v>
      </c>
      <c r="AH28" s="41" t="s">
        <v>137</v>
      </c>
      <c r="AI28" s="42"/>
    </row>
    <row r="29" spans="2:35" ht="13.5" customHeight="1">
      <c r="B29" s="1" t="s">
        <v>131</v>
      </c>
      <c r="C29" s="11">
        <v>405</v>
      </c>
      <c r="D29" s="11">
        <v>55</v>
      </c>
      <c r="E29" s="1" t="s">
        <v>152</v>
      </c>
      <c r="F29" s="2"/>
      <c r="G29" s="3" t="s">
        <v>153</v>
      </c>
      <c r="I29" s="32">
        <v>26</v>
      </c>
      <c r="J29" s="203" t="str">
        <f t="shared" si="0"/>
        <v/>
      </c>
      <c r="K29" s="33"/>
      <c r="L29" s="82"/>
      <c r="M29" s="34"/>
      <c r="N29" s="35"/>
      <c r="O29" s="197" t="str">
        <f t="shared" si="1"/>
        <v/>
      </c>
      <c r="P29" s="36"/>
      <c r="Q29" s="37"/>
      <c r="R29" s="38"/>
      <c r="S29" s="39"/>
      <c r="T29" s="38"/>
      <c r="U29" s="17"/>
      <c r="V29" s="40">
        <v>51</v>
      </c>
      <c r="W29" s="41" t="s">
        <v>142</v>
      </c>
      <c r="X29" s="42" t="s">
        <v>154</v>
      </c>
      <c r="AA29" s="4" t="s">
        <v>28</v>
      </c>
      <c r="AD29" s="4" t="s">
        <v>155</v>
      </c>
      <c r="AE29" s="4" t="s">
        <v>156</v>
      </c>
      <c r="AF29" s="4">
        <v>2</v>
      </c>
      <c r="AG29" s="4" t="s">
        <v>46</v>
      </c>
      <c r="AH29" s="10"/>
      <c r="AI29" s="10"/>
    </row>
    <row r="30" spans="2:35" ht="13.5" customHeight="1">
      <c r="B30" s="1" t="s">
        <v>131</v>
      </c>
      <c r="C30" s="11">
        <v>406</v>
      </c>
      <c r="D30" s="11">
        <v>57</v>
      </c>
      <c r="E30" s="1" t="s">
        <v>157</v>
      </c>
      <c r="F30" s="2"/>
      <c r="G30" s="3" t="s">
        <v>158</v>
      </c>
      <c r="I30" s="32">
        <v>27</v>
      </c>
      <c r="J30" s="203" t="str">
        <f t="shared" si="0"/>
        <v/>
      </c>
      <c r="K30" s="33"/>
      <c r="L30" s="82"/>
      <c r="M30" s="34"/>
      <c r="N30" s="35"/>
      <c r="O30" s="197" t="str">
        <f t="shared" si="1"/>
        <v/>
      </c>
      <c r="P30" s="36"/>
      <c r="Q30" s="37"/>
      <c r="R30" s="38"/>
      <c r="S30" s="39"/>
      <c r="T30" s="38"/>
      <c r="U30" s="17"/>
      <c r="V30" s="40">
        <v>53</v>
      </c>
      <c r="W30" s="41" t="s">
        <v>70</v>
      </c>
      <c r="AA30" s="4" t="s">
        <v>28</v>
      </c>
      <c r="AD30" s="4" t="s">
        <v>159</v>
      </c>
      <c r="AE30" s="4" t="s">
        <v>160</v>
      </c>
      <c r="AF30" s="4">
        <v>2</v>
      </c>
      <c r="AG30" s="4" t="s">
        <v>40</v>
      </c>
      <c r="AH30" s="41" t="s">
        <v>147</v>
      </c>
      <c r="AI30" s="42"/>
    </row>
    <row r="31" spans="2:35" ht="13.5" customHeight="1">
      <c r="B31" s="1" t="s">
        <v>161</v>
      </c>
      <c r="C31" s="11">
        <v>501</v>
      </c>
      <c r="D31" s="11">
        <v>59</v>
      </c>
      <c r="E31" s="1" t="s">
        <v>162</v>
      </c>
      <c r="F31" s="2"/>
      <c r="G31" s="3" t="s">
        <v>163</v>
      </c>
      <c r="I31" s="32">
        <v>28</v>
      </c>
      <c r="J31" s="203" t="str">
        <f t="shared" si="0"/>
        <v/>
      </c>
      <c r="K31" s="33"/>
      <c r="L31" s="82"/>
      <c r="M31" s="34"/>
      <c r="N31" s="35"/>
      <c r="O31" s="197" t="str">
        <f t="shared" si="1"/>
        <v/>
      </c>
      <c r="P31" s="36"/>
      <c r="Q31" s="37"/>
      <c r="R31" s="38"/>
      <c r="S31" s="39"/>
      <c r="T31" s="38"/>
      <c r="U31" s="17"/>
      <c r="V31" s="40">
        <v>55</v>
      </c>
      <c r="W31" s="41" t="s">
        <v>152</v>
      </c>
      <c r="X31" s="42" t="s">
        <v>164</v>
      </c>
      <c r="AA31" s="4" t="s">
        <v>28</v>
      </c>
      <c r="AD31" s="4" t="s">
        <v>165</v>
      </c>
      <c r="AE31" s="4" t="s">
        <v>166</v>
      </c>
      <c r="AF31" s="4">
        <v>1</v>
      </c>
      <c r="AG31" s="4" t="s">
        <v>46</v>
      </c>
    </row>
    <row r="32" spans="2:35" ht="13.5" customHeight="1">
      <c r="B32" s="1" t="s">
        <v>161</v>
      </c>
      <c r="C32" s="11">
        <v>502</v>
      </c>
      <c r="D32" s="11">
        <v>61</v>
      </c>
      <c r="E32" s="1" t="s">
        <v>167</v>
      </c>
      <c r="F32" s="2"/>
      <c r="G32" s="3" t="s">
        <v>168</v>
      </c>
      <c r="I32" s="43">
        <v>29</v>
      </c>
      <c r="J32" s="204" t="str">
        <f t="shared" si="0"/>
        <v/>
      </c>
      <c r="K32" s="44"/>
      <c r="L32" s="83"/>
      <c r="M32" s="45"/>
      <c r="N32" s="46"/>
      <c r="O32" s="198" t="str">
        <f t="shared" si="1"/>
        <v/>
      </c>
      <c r="P32" s="47"/>
      <c r="Q32" s="48"/>
      <c r="R32" s="49"/>
      <c r="S32" s="50"/>
      <c r="T32" s="49"/>
      <c r="U32" s="17"/>
      <c r="V32" s="40">
        <v>57</v>
      </c>
      <c r="W32" s="41" t="s">
        <v>157</v>
      </c>
      <c r="X32" s="42" t="s">
        <v>169</v>
      </c>
      <c r="AA32" s="4" t="s">
        <v>28</v>
      </c>
      <c r="AD32" s="4" t="s">
        <v>170</v>
      </c>
      <c r="AE32" s="4" t="s">
        <v>171</v>
      </c>
      <c r="AF32" s="4">
        <v>1</v>
      </c>
      <c r="AG32" s="4" t="s">
        <v>46</v>
      </c>
    </row>
    <row r="33" spans="2:33" ht="13.5" customHeight="1">
      <c r="B33" s="1" t="s">
        <v>161</v>
      </c>
      <c r="C33" s="11">
        <v>503</v>
      </c>
      <c r="D33" s="11">
        <v>63</v>
      </c>
      <c r="E33" s="1" t="s">
        <v>172</v>
      </c>
      <c r="F33" s="2"/>
      <c r="G33" s="3" t="s">
        <v>173</v>
      </c>
      <c r="I33" s="51">
        <v>30</v>
      </c>
      <c r="J33" s="205" t="str">
        <f t="shared" si="0"/>
        <v/>
      </c>
      <c r="K33" s="52"/>
      <c r="L33" s="84"/>
      <c r="M33" s="53"/>
      <c r="N33" s="54"/>
      <c r="O33" s="199" t="str">
        <f t="shared" si="1"/>
        <v/>
      </c>
      <c r="P33" s="55"/>
      <c r="Q33" s="56"/>
      <c r="R33" s="57"/>
      <c r="S33" s="58"/>
      <c r="T33" s="57"/>
      <c r="U33" s="17"/>
      <c r="V33" s="40">
        <v>59</v>
      </c>
      <c r="W33" s="41" t="s">
        <v>162</v>
      </c>
      <c r="X33" s="42" t="s">
        <v>174</v>
      </c>
      <c r="AA33" s="4" t="s">
        <v>28</v>
      </c>
      <c r="AD33" s="4" t="s">
        <v>175</v>
      </c>
      <c r="AE33" s="4" t="s">
        <v>176</v>
      </c>
      <c r="AF33" s="4">
        <v>2</v>
      </c>
      <c r="AG33" s="4" t="s">
        <v>46</v>
      </c>
    </row>
    <row r="34" spans="2:33" ht="13.5" customHeight="1">
      <c r="B34" s="1" t="s">
        <v>161</v>
      </c>
      <c r="C34" s="11">
        <v>504</v>
      </c>
      <c r="D34" s="11">
        <v>65</v>
      </c>
      <c r="E34" s="1" t="s">
        <v>177</v>
      </c>
      <c r="F34" s="2"/>
      <c r="G34" s="3" t="s">
        <v>178</v>
      </c>
      <c r="I34" s="32">
        <v>31</v>
      </c>
      <c r="J34" s="203" t="str">
        <f t="shared" si="0"/>
        <v/>
      </c>
      <c r="K34" s="33"/>
      <c r="L34" s="82"/>
      <c r="M34" s="34"/>
      <c r="N34" s="35"/>
      <c r="O34" s="197" t="str">
        <f t="shared" si="1"/>
        <v/>
      </c>
      <c r="P34" s="36"/>
      <c r="Q34" s="37"/>
      <c r="R34" s="38"/>
      <c r="S34" s="39"/>
      <c r="T34" s="38"/>
      <c r="U34" s="17"/>
      <c r="V34" s="40">
        <v>61</v>
      </c>
      <c r="W34" s="41" t="s">
        <v>167</v>
      </c>
      <c r="X34" s="42" t="s">
        <v>179</v>
      </c>
      <c r="AA34" s="4" t="s">
        <v>28</v>
      </c>
      <c r="AD34" s="4" t="s">
        <v>180</v>
      </c>
      <c r="AE34" s="4" t="s">
        <v>181</v>
      </c>
      <c r="AF34" s="4">
        <v>1</v>
      </c>
      <c r="AG34" s="4" t="s">
        <v>46</v>
      </c>
    </row>
    <row r="35" spans="2:33" ht="13.5" customHeight="1">
      <c r="B35" s="1" t="s">
        <v>161</v>
      </c>
      <c r="C35" s="11">
        <v>505</v>
      </c>
      <c r="D35" s="11">
        <v>67</v>
      </c>
      <c r="E35" s="1" t="s">
        <v>182</v>
      </c>
      <c r="F35" s="2"/>
      <c r="G35" s="3" t="s">
        <v>183</v>
      </c>
      <c r="I35" s="32">
        <v>32</v>
      </c>
      <c r="J35" s="203" t="str">
        <f t="shared" ref="J35:J66" si="2">IF($V$2="","",$V$2*100+$I35)</f>
        <v/>
      </c>
      <c r="K35" s="33"/>
      <c r="L35" s="82"/>
      <c r="M35" s="34"/>
      <c r="N35" s="35"/>
      <c r="O35" s="197" t="str">
        <f t="shared" si="1"/>
        <v/>
      </c>
      <c r="P35" s="36"/>
      <c r="Q35" s="37"/>
      <c r="R35" s="38"/>
      <c r="S35" s="39"/>
      <c r="T35" s="38"/>
      <c r="U35" s="17"/>
      <c r="V35" s="40">
        <v>63</v>
      </c>
      <c r="W35" s="41" t="s">
        <v>172</v>
      </c>
      <c r="X35" s="42" t="s">
        <v>184</v>
      </c>
      <c r="AA35" s="4" t="s">
        <v>28</v>
      </c>
      <c r="AD35" s="4" t="s">
        <v>185</v>
      </c>
      <c r="AE35" s="4" t="s">
        <v>186</v>
      </c>
      <c r="AF35" s="4">
        <v>2</v>
      </c>
      <c r="AG35" s="4" t="s">
        <v>46</v>
      </c>
    </row>
    <row r="36" spans="2:33" ht="13.5" customHeight="1">
      <c r="B36" s="1" t="s">
        <v>161</v>
      </c>
      <c r="C36" s="11">
        <v>506</v>
      </c>
      <c r="D36" s="11">
        <v>69</v>
      </c>
      <c r="E36" s="1" t="s">
        <v>187</v>
      </c>
      <c r="F36" s="2"/>
      <c r="G36" s="3" t="s">
        <v>188</v>
      </c>
      <c r="I36" s="32">
        <v>33</v>
      </c>
      <c r="J36" s="203" t="str">
        <f t="shared" si="2"/>
        <v/>
      </c>
      <c r="K36" s="33"/>
      <c r="L36" s="82"/>
      <c r="M36" s="34"/>
      <c r="N36" s="35"/>
      <c r="O36" s="197" t="str">
        <f t="shared" si="1"/>
        <v/>
      </c>
      <c r="P36" s="36"/>
      <c r="Q36" s="37"/>
      <c r="R36" s="38"/>
      <c r="S36" s="39"/>
      <c r="T36" s="38"/>
      <c r="U36" s="17"/>
      <c r="V36" s="40">
        <v>65</v>
      </c>
      <c r="W36" s="41" t="s">
        <v>1557</v>
      </c>
      <c r="X36" s="42" t="s">
        <v>189</v>
      </c>
      <c r="AA36" s="4" t="s">
        <v>28</v>
      </c>
      <c r="AD36" s="4" t="s">
        <v>190</v>
      </c>
      <c r="AE36" s="4" t="s">
        <v>191</v>
      </c>
      <c r="AF36" s="4">
        <v>1</v>
      </c>
      <c r="AG36" s="4" t="s">
        <v>46</v>
      </c>
    </row>
    <row r="37" spans="2:33" ht="13.5" customHeight="1">
      <c r="B37" s="1" t="s">
        <v>161</v>
      </c>
      <c r="C37" s="11">
        <v>507</v>
      </c>
      <c r="D37" s="11">
        <v>71</v>
      </c>
      <c r="E37" s="1" t="s">
        <v>192</v>
      </c>
      <c r="F37" s="2"/>
      <c r="G37" s="3" t="s">
        <v>193</v>
      </c>
      <c r="I37" s="43">
        <v>34</v>
      </c>
      <c r="J37" s="204" t="str">
        <f t="shared" si="2"/>
        <v/>
      </c>
      <c r="K37" s="44"/>
      <c r="L37" s="83"/>
      <c r="M37" s="45"/>
      <c r="N37" s="46"/>
      <c r="O37" s="198" t="str">
        <f t="shared" si="1"/>
        <v/>
      </c>
      <c r="P37" s="47"/>
      <c r="Q37" s="48"/>
      <c r="R37" s="49"/>
      <c r="S37" s="50"/>
      <c r="T37" s="49"/>
      <c r="U37" s="17"/>
      <c r="V37" s="40">
        <v>67</v>
      </c>
      <c r="W37" s="41" t="s">
        <v>1558</v>
      </c>
      <c r="X37" s="42" t="s">
        <v>194</v>
      </c>
      <c r="AA37" s="4" t="s">
        <v>28</v>
      </c>
      <c r="AD37" s="4" t="s">
        <v>195</v>
      </c>
      <c r="AE37" s="4" t="s">
        <v>196</v>
      </c>
      <c r="AF37" s="4">
        <v>2</v>
      </c>
      <c r="AG37" s="4" t="s">
        <v>46</v>
      </c>
    </row>
    <row r="38" spans="2:33" ht="13.5" customHeight="1">
      <c r="B38" s="1" t="s">
        <v>161</v>
      </c>
      <c r="C38" s="11">
        <v>508</v>
      </c>
      <c r="D38" s="11">
        <v>73</v>
      </c>
      <c r="E38" s="1" t="s">
        <v>197</v>
      </c>
      <c r="F38" s="2"/>
      <c r="G38" s="3" t="s">
        <v>198</v>
      </c>
      <c r="I38" s="51">
        <v>35</v>
      </c>
      <c r="J38" s="205" t="str">
        <f t="shared" si="2"/>
        <v/>
      </c>
      <c r="K38" s="52"/>
      <c r="L38" s="84" t="str">
        <f t="shared" ref="L38:L40" si="3">PHONETIC(K38)</f>
        <v/>
      </c>
      <c r="M38" s="53"/>
      <c r="N38" s="54"/>
      <c r="O38" s="199" t="str">
        <f t="shared" si="1"/>
        <v/>
      </c>
      <c r="P38" s="55"/>
      <c r="Q38" s="56"/>
      <c r="R38" s="57"/>
      <c r="S38" s="58"/>
      <c r="T38" s="57"/>
      <c r="U38" s="17"/>
      <c r="V38" s="40">
        <v>69</v>
      </c>
      <c r="W38" s="41" t="s">
        <v>187</v>
      </c>
      <c r="X38" s="42" t="s">
        <v>199</v>
      </c>
      <c r="AA38" s="4" t="s">
        <v>28</v>
      </c>
      <c r="AD38" s="4" t="s">
        <v>200</v>
      </c>
      <c r="AE38" s="4" t="s">
        <v>201</v>
      </c>
      <c r="AF38" s="4">
        <v>2</v>
      </c>
      <c r="AG38" s="4" t="s">
        <v>46</v>
      </c>
    </row>
    <row r="39" spans="2:33" ht="13.5" customHeight="1">
      <c r="B39" s="1" t="s">
        <v>202</v>
      </c>
      <c r="C39" s="11">
        <v>601</v>
      </c>
      <c r="D39" s="11">
        <v>75</v>
      </c>
      <c r="E39" s="1" t="s">
        <v>202</v>
      </c>
      <c r="F39" s="2"/>
      <c r="G39" s="3" t="s">
        <v>203</v>
      </c>
      <c r="I39" s="32">
        <v>36</v>
      </c>
      <c r="J39" s="203" t="str">
        <f t="shared" si="2"/>
        <v/>
      </c>
      <c r="K39" s="33"/>
      <c r="L39" s="82" t="str">
        <f t="shared" si="3"/>
        <v/>
      </c>
      <c r="M39" s="34"/>
      <c r="N39" s="35"/>
      <c r="O39" s="197" t="str">
        <f t="shared" si="1"/>
        <v/>
      </c>
      <c r="P39" s="36"/>
      <c r="Q39" s="37"/>
      <c r="R39" s="38"/>
      <c r="S39" s="39"/>
      <c r="T39" s="38"/>
      <c r="U39" s="17"/>
      <c r="V39" s="40">
        <v>71</v>
      </c>
      <c r="W39" s="41" t="s">
        <v>192</v>
      </c>
      <c r="X39" s="42" t="s">
        <v>204</v>
      </c>
      <c r="AA39" s="4" t="s">
        <v>28</v>
      </c>
      <c r="AD39" s="4" t="s">
        <v>205</v>
      </c>
      <c r="AE39" s="4" t="s">
        <v>206</v>
      </c>
      <c r="AF39" s="4">
        <v>1</v>
      </c>
      <c r="AG39" s="4" t="s">
        <v>46</v>
      </c>
    </row>
    <row r="40" spans="2:33" ht="13.5" customHeight="1">
      <c r="B40" s="1" t="s">
        <v>202</v>
      </c>
      <c r="C40" s="11">
        <v>602</v>
      </c>
      <c r="D40" s="11">
        <v>77</v>
      </c>
      <c r="E40" s="1" t="s">
        <v>207</v>
      </c>
      <c r="F40" s="2"/>
      <c r="G40" s="3" t="s">
        <v>208</v>
      </c>
      <c r="I40" s="32">
        <v>37</v>
      </c>
      <c r="J40" s="203" t="str">
        <f t="shared" si="2"/>
        <v/>
      </c>
      <c r="K40" s="33"/>
      <c r="L40" s="82" t="str">
        <f t="shared" si="3"/>
        <v/>
      </c>
      <c r="M40" s="34"/>
      <c r="N40" s="35"/>
      <c r="O40" s="197" t="str">
        <f t="shared" si="1"/>
        <v/>
      </c>
      <c r="P40" s="36"/>
      <c r="Q40" s="37"/>
      <c r="R40" s="38"/>
      <c r="S40" s="39"/>
      <c r="T40" s="38"/>
      <c r="U40" s="17"/>
      <c r="V40" s="40">
        <v>73</v>
      </c>
      <c r="W40" s="41" t="s">
        <v>197</v>
      </c>
      <c r="X40" s="42" t="s">
        <v>209</v>
      </c>
      <c r="AA40" s="4" t="s">
        <v>28</v>
      </c>
      <c r="AD40" s="4" t="s">
        <v>210</v>
      </c>
      <c r="AE40" s="4" t="s">
        <v>211</v>
      </c>
      <c r="AF40" s="4">
        <v>2</v>
      </c>
      <c r="AG40" s="4" t="s">
        <v>46</v>
      </c>
    </row>
    <row r="41" spans="2:33" ht="13.5" customHeight="1">
      <c r="B41" s="1" t="s">
        <v>202</v>
      </c>
      <c r="C41" s="11">
        <v>603</v>
      </c>
      <c r="D41" s="11">
        <v>79</v>
      </c>
      <c r="E41" s="1" t="s">
        <v>212</v>
      </c>
      <c r="F41" s="2"/>
      <c r="I41" s="32">
        <v>38</v>
      </c>
      <c r="J41" s="203" t="str">
        <f t="shared" si="2"/>
        <v/>
      </c>
      <c r="K41" s="33"/>
      <c r="L41" s="82" t="str">
        <f t="shared" ref="L41:L81" si="4">PHONETIC(K41)</f>
        <v/>
      </c>
      <c r="M41" s="34"/>
      <c r="N41" s="35"/>
      <c r="O41" s="197" t="str">
        <f t="shared" si="1"/>
        <v/>
      </c>
      <c r="P41" s="36"/>
      <c r="Q41" s="37"/>
      <c r="R41" s="38"/>
      <c r="S41" s="39"/>
      <c r="T41" s="38"/>
      <c r="U41" s="17"/>
      <c r="V41" s="40">
        <v>75</v>
      </c>
      <c r="W41" s="41" t="s">
        <v>202</v>
      </c>
      <c r="X41" s="42" t="s">
        <v>213</v>
      </c>
      <c r="AA41" s="4" t="s">
        <v>28</v>
      </c>
      <c r="AD41" s="4" t="s">
        <v>214</v>
      </c>
      <c r="AE41" s="4" t="s">
        <v>215</v>
      </c>
      <c r="AF41" s="4">
        <v>3</v>
      </c>
      <c r="AG41" s="4" t="s">
        <v>46</v>
      </c>
    </row>
    <row r="42" spans="2:33" ht="13.5" customHeight="1">
      <c r="B42" s="1" t="s">
        <v>202</v>
      </c>
      <c r="C42" s="11">
        <v>604</v>
      </c>
      <c r="D42" s="11">
        <v>81</v>
      </c>
      <c r="E42" s="1" t="s">
        <v>216</v>
      </c>
      <c r="F42" s="2"/>
      <c r="G42" s="61" t="s">
        <v>18</v>
      </c>
      <c r="I42" s="43">
        <v>39</v>
      </c>
      <c r="J42" s="204" t="str">
        <f t="shared" si="2"/>
        <v/>
      </c>
      <c r="K42" s="44"/>
      <c r="L42" s="83" t="str">
        <f t="shared" si="4"/>
        <v/>
      </c>
      <c r="M42" s="45"/>
      <c r="N42" s="46"/>
      <c r="O42" s="198" t="str">
        <f t="shared" si="1"/>
        <v/>
      </c>
      <c r="P42" s="47"/>
      <c r="Q42" s="48"/>
      <c r="R42" s="49"/>
      <c r="S42" s="50"/>
      <c r="T42" s="49"/>
      <c r="U42" s="17"/>
      <c r="V42" s="40">
        <v>77</v>
      </c>
      <c r="W42" s="41" t="s">
        <v>207</v>
      </c>
      <c r="X42" s="42" t="s">
        <v>217</v>
      </c>
      <c r="AA42" s="4" t="s">
        <v>28</v>
      </c>
      <c r="AD42" s="4" t="s">
        <v>218</v>
      </c>
      <c r="AE42" s="4" t="s">
        <v>219</v>
      </c>
      <c r="AF42" s="4">
        <v>3</v>
      </c>
      <c r="AG42" s="4" t="s">
        <v>99</v>
      </c>
    </row>
    <row r="43" spans="2:33" ht="13.5" customHeight="1">
      <c r="B43" s="1" t="s">
        <v>202</v>
      </c>
      <c r="C43" s="11">
        <v>605</v>
      </c>
      <c r="D43" s="11">
        <v>83</v>
      </c>
      <c r="E43" s="1" t="s">
        <v>220</v>
      </c>
      <c r="F43" s="2"/>
      <c r="G43" s="61" t="s">
        <v>123</v>
      </c>
      <c r="I43" s="51">
        <v>40</v>
      </c>
      <c r="J43" s="205" t="str">
        <f t="shared" si="2"/>
        <v/>
      </c>
      <c r="K43" s="52"/>
      <c r="L43" s="84" t="str">
        <f t="shared" si="4"/>
        <v/>
      </c>
      <c r="M43" s="53"/>
      <c r="N43" s="54"/>
      <c r="O43" s="199" t="str">
        <f t="shared" si="1"/>
        <v/>
      </c>
      <c r="P43" s="55"/>
      <c r="Q43" s="56"/>
      <c r="R43" s="57"/>
      <c r="S43" s="58"/>
      <c r="T43" s="57"/>
      <c r="U43" s="17"/>
      <c r="V43" s="40">
        <v>79</v>
      </c>
      <c r="W43" s="41" t="s">
        <v>212</v>
      </c>
      <c r="X43" s="42" t="s">
        <v>221</v>
      </c>
      <c r="AA43" s="4" t="s">
        <v>28</v>
      </c>
      <c r="AD43" s="4" t="s">
        <v>222</v>
      </c>
      <c r="AE43" s="4" t="s">
        <v>223</v>
      </c>
      <c r="AF43" s="4">
        <v>1</v>
      </c>
      <c r="AG43" s="4" t="s">
        <v>40</v>
      </c>
    </row>
    <row r="44" spans="2:33" ht="13.5" customHeight="1">
      <c r="B44" s="1" t="s">
        <v>202</v>
      </c>
      <c r="C44" s="11">
        <v>606</v>
      </c>
      <c r="D44" s="11">
        <v>85</v>
      </c>
      <c r="E44" s="1" t="s">
        <v>224</v>
      </c>
      <c r="F44" s="2"/>
      <c r="G44" s="61"/>
      <c r="I44" s="32">
        <v>41</v>
      </c>
      <c r="J44" s="203" t="str">
        <f t="shared" si="2"/>
        <v/>
      </c>
      <c r="K44" s="33"/>
      <c r="L44" s="82" t="str">
        <f t="shared" si="4"/>
        <v/>
      </c>
      <c r="M44" s="34"/>
      <c r="N44" s="35"/>
      <c r="O44" s="197" t="str">
        <f t="shared" si="1"/>
        <v/>
      </c>
      <c r="P44" s="36"/>
      <c r="Q44" s="37"/>
      <c r="R44" s="38"/>
      <c r="S44" s="39"/>
      <c r="T44" s="38"/>
      <c r="U44" s="17"/>
      <c r="V44" s="40">
        <v>81</v>
      </c>
      <c r="W44" s="41" t="s">
        <v>216</v>
      </c>
      <c r="X44" s="42" t="s">
        <v>225</v>
      </c>
      <c r="AA44" s="4" t="s">
        <v>28</v>
      </c>
      <c r="AD44" s="4" t="s">
        <v>226</v>
      </c>
      <c r="AE44" s="4" t="s">
        <v>227</v>
      </c>
      <c r="AF44" s="4">
        <v>1</v>
      </c>
      <c r="AG44" s="4" t="s">
        <v>46</v>
      </c>
    </row>
    <row r="45" spans="2:33" ht="13.5" customHeight="1">
      <c r="B45" s="1" t="s">
        <v>202</v>
      </c>
      <c r="C45" s="11">
        <v>607</v>
      </c>
      <c r="D45" s="11">
        <v>87</v>
      </c>
      <c r="E45" s="1" t="s">
        <v>228</v>
      </c>
      <c r="F45" s="2"/>
      <c r="G45" s="61">
        <v>1</v>
      </c>
      <c r="I45" s="32">
        <v>42</v>
      </c>
      <c r="J45" s="203" t="str">
        <f t="shared" si="2"/>
        <v/>
      </c>
      <c r="K45" s="33"/>
      <c r="L45" s="82" t="str">
        <f t="shared" si="4"/>
        <v/>
      </c>
      <c r="M45" s="34"/>
      <c r="N45" s="35"/>
      <c r="O45" s="197" t="str">
        <f t="shared" si="1"/>
        <v/>
      </c>
      <c r="P45" s="36"/>
      <c r="Q45" s="37"/>
      <c r="R45" s="38"/>
      <c r="S45" s="39"/>
      <c r="T45" s="38"/>
      <c r="U45" s="17"/>
      <c r="V45" s="40">
        <v>83</v>
      </c>
      <c r="W45" s="41" t="s">
        <v>220</v>
      </c>
      <c r="X45" s="42" t="s">
        <v>229</v>
      </c>
      <c r="AA45" s="4" t="s">
        <v>28</v>
      </c>
      <c r="AD45" s="4" t="s">
        <v>230</v>
      </c>
      <c r="AE45" s="4" t="s">
        <v>231</v>
      </c>
      <c r="AF45" s="4">
        <v>2</v>
      </c>
      <c r="AG45" s="4" t="s">
        <v>46</v>
      </c>
    </row>
    <row r="46" spans="2:33" ht="13.5" customHeight="1">
      <c r="B46" s="1" t="s">
        <v>202</v>
      </c>
      <c r="C46" s="11">
        <v>608</v>
      </c>
      <c r="D46" s="11">
        <v>89</v>
      </c>
      <c r="E46" s="1" t="s">
        <v>232</v>
      </c>
      <c r="F46" s="2"/>
      <c r="G46" s="61">
        <v>2</v>
      </c>
      <c r="I46" s="32">
        <v>43</v>
      </c>
      <c r="J46" s="203" t="str">
        <f t="shared" si="2"/>
        <v/>
      </c>
      <c r="K46" s="33"/>
      <c r="L46" s="82" t="str">
        <f t="shared" si="4"/>
        <v/>
      </c>
      <c r="M46" s="34"/>
      <c r="N46" s="35"/>
      <c r="O46" s="197" t="str">
        <f t="shared" si="1"/>
        <v/>
      </c>
      <c r="P46" s="36"/>
      <c r="Q46" s="37"/>
      <c r="R46" s="38"/>
      <c r="S46" s="39"/>
      <c r="T46" s="38"/>
      <c r="U46" s="17"/>
      <c r="V46" s="40">
        <v>85</v>
      </c>
      <c r="W46" s="41" t="s">
        <v>224</v>
      </c>
      <c r="X46" s="42" t="s">
        <v>233</v>
      </c>
      <c r="AA46" s="4" t="s">
        <v>28</v>
      </c>
      <c r="AD46" s="4" t="s">
        <v>234</v>
      </c>
      <c r="AE46" s="4" t="s">
        <v>235</v>
      </c>
      <c r="AF46" s="4">
        <v>2</v>
      </c>
      <c r="AG46" s="4" t="s">
        <v>40</v>
      </c>
    </row>
    <row r="47" spans="2:33" ht="13.5" customHeight="1">
      <c r="B47" s="1" t="s">
        <v>202</v>
      </c>
      <c r="C47" s="11">
        <v>609</v>
      </c>
      <c r="D47" s="11">
        <v>91</v>
      </c>
      <c r="E47" s="1" t="s">
        <v>236</v>
      </c>
      <c r="F47" s="2"/>
      <c r="G47" s="61">
        <v>3</v>
      </c>
      <c r="I47" s="43">
        <v>44</v>
      </c>
      <c r="J47" s="204" t="str">
        <f t="shared" si="2"/>
        <v/>
      </c>
      <c r="K47" s="44"/>
      <c r="L47" s="83" t="str">
        <f t="shared" si="4"/>
        <v/>
      </c>
      <c r="M47" s="45"/>
      <c r="N47" s="46"/>
      <c r="O47" s="198" t="str">
        <f t="shared" si="1"/>
        <v/>
      </c>
      <c r="P47" s="47"/>
      <c r="Q47" s="48"/>
      <c r="R47" s="49"/>
      <c r="S47" s="50"/>
      <c r="T47" s="49"/>
      <c r="U47" s="17"/>
      <c r="V47" s="40">
        <v>87</v>
      </c>
      <c r="W47" s="41" t="s">
        <v>228</v>
      </c>
      <c r="X47" s="42" t="s">
        <v>237</v>
      </c>
      <c r="AA47" s="4" t="s">
        <v>28</v>
      </c>
      <c r="AD47" s="4" t="s">
        <v>238</v>
      </c>
      <c r="AE47" s="4" t="s">
        <v>239</v>
      </c>
      <c r="AF47" s="4">
        <v>1</v>
      </c>
      <c r="AG47" s="4" t="s">
        <v>46</v>
      </c>
    </row>
    <row r="48" spans="2:33" ht="13.5" customHeight="1">
      <c r="B48" s="1" t="s">
        <v>202</v>
      </c>
      <c r="C48" s="11">
        <v>610</v>
      </c>
      <c r="D48" s="11">
        <v>93</v>
      </c>
      <c r="E48" s="1" t="s">
        <v>240</v>
      </c>
      <c r="F48" s="2"/>
      <c r="I48" s="51">
        <v>45</v>
      </c>
      <c r="J48" s="205" t="str">
        <f t="shared" si="2"/>
        <v/>
      </c>
      <c r="K48" s="52"/>
      <c r="L48" s="84" t="str">
        <f t="shared" si="4"/>
        <v/>
      </c>
      <c r="M48" s="53"/>
      <c r="N48" s="54"/>
      <c r="O48" s="199" t="str">
        <f t="shared" si="1"/>
        <v/>
      </c>
      <c r="P48" s="55"/>
      <c r="Q48" s="56"/>
      <c r="R48" s="57"/>
      <c r="S48" s="58"/>
      <c r="T48" s="57"/>
      <c r="U48" s="17"/>
      <c r="V48" s="40">
        <v>89</v>
      </c>
      <c r="W48" s="41" t="s">
        <v>232</v>
      </c>
      <c r="X48" s="42" t="s">
        <v>241</v>
      </c>
      <c r="AA48" s="4" t="s">
        <v>28</v>
      </c>
      <c r="AD48" s="4" t="s">
        <v>242</v>
      </c>
      <c r="AE48" s="4" t="s">
        <v>243</v>
      </c>
      <c r="AF48" s="4">
        <v>3</v>
      </c>
      <c r="AG48" s="4" t="s">
        <v>46</v>
      </c>
    </row>
    <row r="49" spans="2:33" ht="13.5" customHeight="1">
      <c r="B49" s="1" t="s">
        <v>202</v>
      </c>
      <c r="C49" s="11"/>
      <c r="D49" s="11">
        <v>95</v>
      </c>
      <c r="E49" s="59"/>
      <c r="F49" s="60"/>
      <c r="G49" s="3" t="s">
        <v>244</v>
      </c>
      <c r="I49" s="32">
        <v>46</v>
      </c>
      <c r="J49" s="203" t="str">
        <f t="shared" si="2"/>
        <v/>
      </c>
      <c r="K49" s="33"/>
      <c r="L49" s="82" t="str">
        <f t="shared" si="4"/>
        <v/>
      </c>
      <c r="M49" s="34"/>
      <c r="N49" s="35"/>
      <c r="O49" s="197" t="str">
        <f t="shared" si="1"/>
        <v/>
      </c>
      <c r="P49" s="36"/>
      <c r="Q49" s="37"/>
      <c r="R49" s="38"/>
      <c r="S49" s="39"/>
      <c r="T49" s="38"/>
      <c r="U49" s="17"/>
      <c r="V49" s="40">
        <v>91</v>
      </c>
      <c r="W49" s="41" t="s">
        <v>236</v>
      </c>
      <c r="X49" s="42" t="s">
        <v>245</v>
      </c>
      <c r="AA49" s="4" t="s">
        <v>28</v>
      </c>
      <c r="AD49" s="4" t="s">
        <v>246</v>
      </c>
      <c r="AE49" s="4" t="s">
        <v>247</v>
      </c>
      <c r="AF49" s="4">
        <v>1</v>
      </c>
      <c r="AG49" s="4" t="s">
        <v>40</v>
      </c>
    </row>
    <row r="50" spans="2:33" ht="13.5" customHeight="1">
      <c r="B50" s="1" t="s">
        <v>248</v>
      </c>
      <c r="C50" s="11">
        <v>701</v>
      </c>
      <c r="D50" s="11">
        <v>97</v>
      </c>
      <c r="E50" s="1" t="s">
        <v>249</v>
      </c>
      <c r="F50" s="2"/>
      <c r="G50" s="3" t="s">
        <v>250</v>
      </c>
      <c r="I50" s="32">
        <v>47</v>
      </c>
      <c r="J50" s="203" t="str">
        <f t="shared" si="2"/>
        <v/>
      </c>
      <c r="K50" s="33"/>
      <c r="L50" s="82" t="str">
        <f t="shared" si="4"/>
        <v/>
      </c>
      <c r="M50" s="34"/>
      <c r="N50" s="35"/>
      <c r="O50" s="197" t="str">
        <f t="shared" si="1"/>
        <v/>
      </c>
      <c r="P50" s="36"/>
      <c r="Q50" s="37"/>
      <c r="R50" s="38"/>
      <c r="S50" s="39"/>
      <c r="T50" s="38"/>
      <c r="U50" s="17"/>
      <c r="V50" s="40">
        <v>93</v>
      </c>
      <c r="W50" s="41" t="s">
        <v>240</v>
      </c>
      <c r="X50" s="42" t="s">
        <v>251</v>
      </c>
      <c r="AA50" s="4" t="s">
        <v>28</v>
      </c>
      <c r="AD50" s="4" t="s">
        <v>252</v>
      </c>
      <c r="AE50" s="4" t="s">
        <v>247</v>
      </c>
      <c r="AF50" s="4">
        <v>1</v>
      </c>
      <c r="AG50" s="4" t="s">
        <v>40</v>
      </c>
    </row>
    <row r="51" spans="2:33" ht="13.5" customHeight="1">
      <c r="B51" s="1" t="s">
        <v>248</v>
      </c>
      <c r="C51" s="11">
        <v>702</v>
      </c>
      <c r="D51" s="11">
        <v>99</v>
      </c>
      <c r="E51" s="1" t="s">
        <v>248</v>
      </c>
      <c r="F51" s="2"/>
      <c r="I51" s="32">
        <v>48</v>
      </c>
      <c r="J51" s="203" t="str">
        <f t="shared" si="2"/>
        <v/>
      </c>
      <c r="K51" s="33"/>
      <c r="L51" s="82" t="str">
        <f t="shared" si="4"/>
        <v/>
      </c>
      <c r="M51" s="34"/>
      <c r="N51" s="35"/>
      <c r="O51" s="197" t="str">
        <f t="shared" si="1"/>
        <v/>
      </c>
      <c r="P51" s="36"/>
      <c r="Q51" s="37"/>
      <c r="R51" s="38"/>
      <c r="S51" s="39"/>
      <c r="T51" s="38"/>
      <c r="U51" s="17"/>
      <c r="V51" s="40">
        <v>95</v>
      </c>
      <c r="W51" s="41" t="s">
        <v>1559</v>
      </c>
      <c r="X51" s="42" t="s">
        <v>253</v>
      </c>
      <c r="AA51" s="4" t="s">
        <v>28</v>
      </c>
      <c r="AD51" s="4" t="s">
        <v>254</v>
      </c>
      <c r="AE51" s="4" t="s">
        <v>255</v>
      </c>
      <c r="AF51" s="4">
        <v>2</v>
      </c>
      <c r="AG51" s="4" t="s">
        <v>40</v>
      </c>
    </row>
    <row r="52" spans="2:33" ht="13.5" customHeight="1">
      <c r="B52" s="1" t="s">
        <v>248</v>
      </c>
      <c r="C52" s="11">
        <v>703</v>
      </c>
      <c r="D52" s="11">
        <v>101</v>
      </c>
      <c r="E52" s="1" t="s">
        <v>256</v>
      </c>
      <c r="F52" s="2"/>
      <c r="I52" s="43">
        <v>49</v>
      </c>
      <c r="J52" s="204" t="str">
        <f t="shared" si="2"/>
        <v/>
      </c>
      <c r="K52" s="44"/>
      <c r="L52" s="83" t="str">
        <f t="shared" si="4"/>
        <v/>
      </c>
      <c r="M52" s="45"/>
      <c r="N52" s="46"/>
      <c r="O52" s="198" t="str">
        <f t="shared" si="1"/>
        <v/>
      </c>
      <c r="P52" s="47"/>
      <c r="Q52" s="48"/>
      <c r="R52" s="49"/>
      <c r="S52" s="50"/>
      <c r="T52" s="49"/>
      <c r="U52" s="17"/>
      <c r="V52" s="40">
        <v>97</v>
      </c>
      <c r="W52" s="41" t="s">
        <v>249</v>
      </c>
      <c r="X52" s="42" t="s">
        <v>257</v>
      </c>
      <c r="AA52" s="4" t="s">
        <v>28</v>
      </c>
      <c r="AD52" s="4" t="s">
        <v>258</v>
      </c>
      <c r="AE52" s="4" t="s">
        <v>259</v>
      </c>
      <c r="AF52" s="4">
        <v>2</v>
      </c>
      <c r="AG52" s="4" t="s">
        <v>40</v>
      </c>
    </row>
    <row r="53" spans="2:33" ht="13.5" customHeight="1">
      <c r="B53" s="1" t="s">
        <v>248</v>
      </c>
      <c r="C53" s="11">
        <v>704</v>
      </c>
      <c r="D53" s="11">
        <v>103</v>
      </c>
      <c r="E53" s="1" t="s">
        <v>260</v>
      </c>
      <c r="F53" s="2"/>
      <c r="I53" s="51">
        <v>50</v>
      </c>
      <c r="J53" s="205" t="str">
        <f t="shared" si="2"/>
        <v/>
      </c>
      <c r="K53" s="52"/>
      <c r="L53" s="84" t="str">
        <f t="shared" si="4"/>
        <v/>
      </c>
      <c r="M53" s="53"/>
      <c r="N53" s="54"/>
      <c r="O53" s="199" t="str">
        <f t="shared" si="1"/>
        <v/>
      </c>
      <c r="P53" s="55"/>
      <c r="Q53" s="56"/>
      <c r="R53" s="57"/>
      <c r="S53" s="58"/>
      <c r="T53" s="57"/>
      <c r="U53" s="17"/>
      <c r="V53" s="40">
        <v>99</v>
      </c>
      <c r="W53" s="41" t="s">
        <v>1560</v>
      </c>
      <c r="X53" s="42" t="s">
        <v>261</v>
      </c>
      <c r="AA53" s="4" t="s">
        <v>28</v>
      </c>
      <c r="AD53" s="4" t="s">
        <v>262</v>
      </c>
      <c r="AE53" s="4" t="s">
        <v>263</v>
      </c>
      <c r="AF53" s="4">
        <v>3</v>
      </c>
      <c r="AG53" s="4" t="s">
        <v>46</v>
      </c>
    </row>
    <row r="54" spans="2:33" ht="13.5" customHeight="1">
      <c r="B54" s="1" t="s">
        <v>248</v>
      </c>
      <c r="C54" s="11">
        <v>705</v>
      </c>
      <c r="D54" s="11">
        <v>105</v>
      </c>
      <c r="E54" s="1" t="s">
        <v>264</v>
      </c>
      <c r="F54" s="2"/>
      <c r="I54" s="32">
        <v>51</v>
      </c>
      <c r="J54" s="203" t="str">
        <f t="shared" si="2"/>
        <v/>
      </c>
      <c r="K54" s="33"/>
      <c r="L54" s="82" t="str">
        <f t="shared" si="4"/>
        <v/>
      </c>
      <c r="M54" s="34"/>
      <c r="N54" s="35"/>
      <c r="O54" s="197" t="str">
        <f t="shared" si="1"/>
        <v/>
      </c>
      <c r="P54" s="36"/>
      <c r="Q54" s="37"/>
      <c r="R54" s="38"/>
      <c r="S54" s="39"/>
      <c r="T54" s="38"/>
      <c r="U54" s="17"/>
      <c r="V54" s="40">
        <v>101</v>
      </c>
      <c r="W54" s="41" t="s">
        <v>256</v>
      </c>
      <c r="X54" s="42" t="s">
        <v>265</v>
      </c>
      <c r="AA54" s="4" t="s">
        <v>28</v>
      </c>
      <c r="AD54" s="4" t="s">
        <v>266</v>
      </c>
      <c r="AE54" s="4" t="s">
        <v>267</v>
      </c>
      <c r="AF54" s="4">
        <v>2</v>
      </c>
      <c r="AG54" s="4" t="s">
        <v>46</v>
      </c>
    </row>
    <row r="55" spans="2:33" ht="13.5" customHeight="1">
      <c r="B55" s="1" t="s">
        <v>248</v>
      </c>
      <c r="C55" s="11">
        <v>707</v>
      </c>
      <c r="D55" s="11">
        <v>107</v>
      </c>
      <c r="E55" s="1" t="s">
        <v>268</v>
      </c>
      <c r="F55" s="2"/>
      <c r="I55" s="32">
        <v>52</v>
      </c>
      <c r="J55" s="203" t="str">
        <f t="shared" si="2"/>
        <v/>
      </c>
      <c r="K55" s="33"/>
      <c r="L55" s="82" t="str">
        <f t="shared" si="4"/>
        <v/>
      </c>
      <c r="M55" s="34"/>
      <c r="N55" s="35"/>
      <c r="O55" s="197" t="str">
        <f t="shared" si="1"/>
        <v/>
      </c>
      <c r="P55" s="36"/>
      <c r="Q55" s="37"/>
      <c r="R55" s="38"/>
      <c r="S55" s="39"/>
      <c r="T55" s="38"/>
      <c r="U55" s="17"/>
      <c r="V55" s="40">
        <v>103</v>
      </c>
      <c r="W55" s="41" t="s">
        <v>260</v>
      </c>
      <c r="X55" s="42" t="s">
        <v>269</v>
      </c>
      <c r="AA55" s="4" t="s">
        <v>28</v>
      </c>
      <c r="AD55" s="4" t="s">
        <v>270</v>
      </c>
      <c r="AE55" s="4" t="s">
        <v>271</v>
      </c>
      <c r="AF55" s="4">
        <v>2</v>
      </c>
      <c r="AG55" s="4" t="s">
        <v>61</v>
      </c>
    </row>
    <row r="56" spans="2:33" ht="13.5" customHeight="1">
      <c r="B56" s="1" t="s">
        <v>248</v>
      </c>
      <c r="C56" s="11">
        <v>706</v>
      </c>
      <c r="D56" s="11">
        <v>109</v>
      </c>
      <c r="E56" s="1" t="s">
        <v>272</v>
      </c>
      <c r="F56" s="2"/>
      <c r="I56" s="32">
        <v>53</v>
      </c>
      <c r="J56" s="203" t="str">
        <f t="shared" si="2"/>
        <v/>
      </c>
      <c r="K56" s="33"/>
      <c r="L56" s="82" t="str">
        <f t="shared" si="4"/>
        <v/>
      </c>
      <c r="M56" s="34"/>
      <c r="N56" s="35"/>
      <c r="O56" s="197" t="str">
        <f t="shared" si="1"/>
        <v/>
      </c>
      <c r="P56" s="36"/>
      <c r="Q56" s="37"/>
      <c r="R56" s="38"/>
      <c r="S56" s="39"/>
      <c r="T56" s="38"/>
      <c r="U56" s="17"/>
      <c r="V56" s="40">
        <v>105</v>
      </c>
      <c r="W56" s="41" t="s">
        <v>264</v>
      </c>
      <c r="X56" s="42" t="s">
        <v>273</v>
      </c>
      <c r="AA56" s="4" t="s">
        <v>28</v>
      </c>
      <c r="AD56" s="4" t="s">
        <v>274</v>
      </c>
      <c r="AE56" s="4" t="s">
        <v>275</v>
      </c>
      <c r="AF56" s="4">
        <v>1</v>
      </c>
      <c r="AG56" s="4" t="s">
        <v>46</v>
      </c>
    </row>
    <row r="57" spans="2:33" ht="13.5" customHeight="1">
      <c r="B57" s="1" t="s">
        <v>248</v>
      </c>
      <c r="C57" s="11">
        <v>708</v>
      </c>
      <c r="D57" s="11">
        <v>111</v>
      </c>
      <c r="E57" s="1" t="s">
        <v>276</v>
      </c>
      <c r="F57" s="2"/>
      <c r="I57" s="43">
        <v>54</v>
      </c>
      <c r="J57" s="204" t="str">
        <f t="shared" si="2"/>
        <v/>
      </c>
      <c r="K57" s="44"/>
      <c r="L57" s="83" t="str">
        <f t="shared" si="4"/>
        <v/>
      </c>
      <c r="M57" s="45"/>
      <c r="N57" s="46"/>
      <c r="O57" s="198" t="str">
        <f t="shared" si="1"/>
        <v/>
      </c>
      <c r="P57" s="47"/>
      <c r="Q57" s="48"/>
      <c r="R57" s="49"/>
      <c r="S57" s="50"/>
      <c r="T57" s="49"/>
      <c r="U57" s="17"/>
      <c r="V57" s="40">
        <v>107</v>
      </c>
      <c r="W57" s="41" t="s">
        <v>1561</v>
      </c>
      <c r="X57" s="42" t="s">
        <v>277</v>
      </c>
      <c r="AA57" s="4" t="s">
        <v>28</v>
      </c>
      <c r="AD57" s="4" t="s">
        <v>278</v>
      </c>
      <c r="AE57" s="4" t="s">
        <v>279</v>
      </c>
      <c r="AF57" s="4">
        <v>2</v>
      </c>
      <c r="AG57" s="4" t="s">
        <v>40</v>
      </c>
    </row>
    <row r="58" spans="2:33" ht="13.5" customHeight="1">
      <c r="B58" s="1" t="s">
        <v>248</v>
      </c>
      <c r="C58" s="11"/>
      <c r="D58" s="11">
        <v>113</v>
      </c>
      <c r="E58" s="59"/>
      <c r="F58" s="60"/>
      <c r="I58" s="51">
        <v>55</v>
      </c>
      <c r="J58" s="205" t="str">
        <f t="shared" si="2"/>
        <v/>
      </c>
      <c r="K58" s="52"/>
      <c r="L58" s="84" t="str">
        <f t="shared" si="4"/>
        <v/>
      </c>
      <c r="M58" s="53"/>
      <c r="N58" s="54"/>
      <c r="O58" s="199" t="str">
        <f t="shared" si="1"/>
        <v/>
      </c>
      <c r="P58" s="55"/>
      <c r="Q58" s="56"/>
      <c r="R58" s="57"/>
      <c r="S58" s="58"/>
      <c r="T58" s="57"/>
      <c r="U58" s="17"/>
      <c r="V58" s="40">
        <v>109</v>
      </c>
      <c r="W58" s="41" t="s">
        <v>272</v>
      </c>
      <c r="X58" s="42" t="s">
        <v>280</v>
      </c>
      <c r="AA58" s="4" t="s">
        <v>28</v>
      </c>
      <c r="AD58" s="4" t="s">
        <v>281</v>
      </c>
      <c r="AE58" s="4" t="s">
        <v>282</v>
      </c>
      <c r="AF58" s="4">
        <v>1</v>
      </c>
      <c r="AG58" s="4" t="s">
        <v>93</v>
      </c>
    </row>
    <row r="59" spans="2:33" ht="13.5" customHeight="1">
      <c r="B59" s="1" t="s">
        <v>283</v>
      </c>
      <c r="C59" s="11">
        <v>801</v>
      </c>
      <c r="D59" s="11">
        <v>115</v>
      </c>
      <c r="E59" s="1" t="s">
        <v>284</v>
      </c>
      <c r="F59" s="2"/>
      <c r="I59" s="32">
        <v>56</v>
      </c>
      <c r="J59" s="203" t="str">
        <f t="shared" si="2"/>
        <v/>
      </c>
      <c r="K59" s="33"/>
      <c r="L59" s="82" t="str">
        <f t="shared" si="4"/>
        <v/>
      </c>
      <c r="M59" s="34"/>
      <c r="N59" s="35"/>
      <c r="O59" s="197" t="str">
        <f t="shared" si="1"/>
        <v/>
      </c>
      <c r="P59" s="36"/>
      <c r="Q59" s="37"/>
      <c r="R59" s="38"/>
      <c r="S59" s="39"/>
      <c r="T59" s="38"/>
      <c r="U59" s="17"/>
      <c r="V59" s="40">
        <v>111</v>
      </c>
      <c r="W59" s="41" t="s">
        <v>276</v>
      </c>
      <c r="X59" s="42" t="s">
        <v>285</v>
      </c>
      <c r="AA59" s="4" t="s">
        <v>28</v>
      </c>
      <c r="AD59" s="4" t="s">
        <v>286</v>
      </c>
      <c r="AE59" s="4" t="s">
        <v>287</v>
      </c>
      <c r="AF59" s="4">
        <v>3</v>
      </c>
      <c r="AG59" s="4" t="s">
        <v>46</v>
      </c>
    </row>
    <row r="60" spans="2:33" ht="13.5" customHeight="1">
      <c r="B60" s="1" t="s">
        <v>283</v>
      </c>
      <c r="C60" s="11">
        <v>802</v>
      </c>
      <c r="D60" s="11">
        <v>117</v>
      </c>
      <c r="E60" s="1" t="s">
        <v>288</v>
      </c>
      <c r="F60" s="2"/>
      <c r="I60" s="32">
        <v>57</v>
      </c>
      <c r="J60" s="203" t="str">
        <f t="shared" si="2"/>
        <v/>
      </c>
      <c r="K60" s="33"/>
      <c r="L60" s="82" t="str">
        <f t="shared" si="4"/>
        <v/>
      </c>
      <c r="M60" s="34"/>
      <c r="N60" s="35"/>
      <c r="O60" s="197" t="str">
        <f t="shared" si="1"/>
        <v/>
      </c>
      <c r="P60" s="36"/>
      <c r="Q60" s="37"/>
      <c r="R60" s="38"/>
      <c r="S60" s="39"/>
      <c r="T60" s="38"/>
      <c r="U60" s="17"/>
      <c r="V60" s="40">
        <v>113</v>
      </c>
      <c r="W60" s="41" t="s">
        <v>1562</v>
      </c>
      <c r="X60" s="62" t="s">
        <v>70</v>
      </c>
      <c r="AA60" s="4" t="s">
        <v>28</v>
      </c>
      <c r="AD60" s="4" t="s">
        <v>289</v>
      </c>
      <c r="AE60" s="4" t="s">
        <v>290</v>
      </c>
      <c r="AF60" s="4">
        <v>1</v>
      </c>
      <c r="AG60" s="4" t="s">
        <v>46</v>
      </c>
    </row>
    <row r="61" spans="2:33" ht="13.5" customHeight="1">
      <c r="B61" s="1" t="s">
        <v>283</v>
      </c>
      <c r="C61" s="11">
        <v>803</v>
      </c>
      <c r="D61" s="11">
        <v>119</v>
      </c>
      <c r="E61" s="1" t="s">
        <v>291</v>
      </c>
      <c r="F61" s="2"/>
      <c r="I61" s="32">
        <v>58</v>
      </c>
      <c r="J61" s="203" t="str">
        <f t="shared" si="2"/>
        <v/>
      </c>
      <c r="K61" s="33"/>
      <c r="L61" s="82" t="str">
        <f t="shared" si="4"/>
        <v/>
      </c>
      <c r="M61" s="34"/>
      <c r="N61" s="35"/>
      <c r="O61" s="197" t="str">
        <f t="shared" si="1"/>
        <v/>
      </c>
      <c r="P61" s="36"/>
      <c r="Q61" s="37"/>
      <c r="R61" s="38"/>
      <c r="S61" s="39"/>
      <c r="T61" s="38"/>
      <c r="U61" s="17"/>
      <c r="V61" s="40">
        <v>115</v>
      </c>
      <c r="W61" s="41" t="s">
        <v>1563</v>
      </c>
      <c r="X61" s="42" t="s">
        <v>292</v>
      </c>
      <c r="AA61" s="4" t="s">
        <v>28</v>
      </c>
      <c r="AD61" s="4" t="s">
        <v>293</v>
      </c>
      <c r="AE61" s="4" t="s">
        <v>294</v>
      </c>
      <c r="AF61" s="4">
        <v>3</v>
      </c>
      <c r="AG61" s="4" t="s">
        <v>46</v>
      </c>
    </row>
    <row r="62" spans="2:33" ht="13.5" customHeight="1">
      <c r="B62" s="1" t="s">
        <v>283</v>
      </c>
      <c r="C62" s="11">
        <v>804</v>
      </c>
      <c r="D62" s="11">
        <v>121</v>
      </c>
      <c r="E62" s="1" t="s">
        <v>295</v>
      </c>
      <c r="F62" s="2"/>
      <c r="I62" s="43">
        <v>59</v>
      </c>
      <c r="J62" s="204" t="str">
        <f t="shared" si="2"/>
        <v/>
      </c>
      <c r="K62" s="44"/>
      <c r="L62" s="83" t="str">
        <f t="shared" si="4"/>
        <v/>
      </c>
      <c r="M62" s="45"/>
      <c r="N62" s="46"/>
      <c r="O62" s="198" t="str">
        <f t="shared" si="1"/>
        <v/>
      </c>
      <c r="P62" s="47"/>
      <c r="Q62" s="48"/>
      <c r="R62" s="49"/>
      <c r="S62" s="50"/>
      <c r="T62" s="49"/>
      <c r="U62" s="17"/>
      <c r="V62" s="40">
        <v>117</v>
      </c>
      <c r="W62" s="41" t="s">
        <v>288</v>
      </c>
      <c r="X62" s="42" t="s">
        <v>296</v>
      </c>
      <c r="AA62" s="4" t="s">
        <v>28</v>
      </c>
      <c r="AD62" s="4" t="s">
        <v>297</v>
      </c>
      <c r="AE62" s="4" t="s">
        <v>298</v>
      </c>
      <c r="AF62" s="4">
        <v>2</v>
      </c>
      <c r="AG62" s="4" t="s">
        <v>40</v>
      </c>
    </row>
    <row r="63" spans="2:33" ht="13.5" customHeight="1">
      <c r="B63" s="1" t="s">
        <v>283</v>
      </c>
      <c r="C63" s="11">
        <v>805</v>
      </c>
      <c r="D63" s="11">
        <v>123</v>
      </c>
      <c r="E63" s="1" t="s">
        <v>299</v>
      </c>
      <c r="F63" s="2"/>
      <c r="I63" s="51">
        <v>60</v>
      </c>
      <c r="J63" s="205" t="str">
        <f t="shared" si="2"/>
        <v/>
      </c>
      <c r="K63" s="52"/>
      <c r="L63" s="84" t="str">
        <f t="shared" si="4"/>
        <v/>
      </c>
      <c r="M63" s="53"/>
      <c r="N63" s="54"/>
      <c r="O63" s="199" t="str">
        <f t="shared" si="1"/>
        <v/>
      </c>
      <c r="P63" s="55"/>
      <c r="Q63" s="56"/>
      <c r="R63" s="57"/>
      <c r="S63" s="58"/>
      <c r="T63" s="57"/>
      <c r="U63" s="17"/>
      <c r="V63" s="40">
        <v>119</v>
      </c>
      <c r="W63" s="41" t="s">
        <v>291</v>
      </c>
      <c r="X63" s="42" t="s">
        <v>300</v>
      </c>
      <c r="AA63" s="4" t="s">
        <v>28</v>
      </c>
      <c r="AD63" s="4" t="s">
        <v>301</v>
      </c>
      <c r="AE63" s="4" t="s">
        <v>302</v>
      </c>
      <c r="AF63" s="4">
        <v>2</v>
      </c>
      <c r="AG63" s="4" t="s">
        <v>40</v>
      </c>
    </row>
    <row r="64" spans="2:33" ht="13.5" customHeight="1">
      <c r="B64" s="1" t="s">
        <v>283</v>
      </c>
      <c r="C64" s="11">
        <v>806</v>
      </c>
      <c r="D64" s="11">
        <v>125</v>
      </c>
      <c r="E64" s="1" t="s">
        <v>303</v>
      </c>
      <c r="F64" s="2"/>
      <c r="I64" s="32">
        <v>61</v>
      </c>
      <c r="J64" s="203" t="str">
        <f t="shared" si="2"/>
        <v/>
      </c>
      <c r="K64" s="33"/>
      <c r="L64" s="82" t="str">
        <f t="shared" si="4"/>
        <v/>
      </c>
      <c r="M64" s="34"/>
      <c r="N64" s="35"/>
      <c r="O64" s="197" t="str">
        <f t="shared" si="1"/>
        <v/>
      </c>
      <c r="P64" s="36"/>
      <c r="Q64" s="37"/>
      <c r="R64" s="38"/>
      <c r="S64" s="39"/>
      <c r="T64" s="38"/>
      <c r="U64" s="17"/>
      <c r="V64" s="40">
        <v>121</v>
      </c>
      <c r="W64" s="41" t="s">
        <v>295</v>
      </c>
      <c r="X64" s="42" t="s">
        <v>304</v>
      </c>
      <c r="AA64" s="4" t="s">
        <v>28</v>
      </c>
      <c r="AD64" s="4" t="s">
        <v>305</v>
      </c>
      <c r="AE64" s="4" t="s">
        <v>306</v>
      </c>
      <c r="AF64" s="4">
        <v>1</v>
      </c>
      <c r="AG64" s="4" t="s">
        <v>46</v>
      </c>
    </row>
    <row r="65" spans="2:35" ht="13.5" customHeight="1">
      <c r="B65" s="1" t="s">
        <v>283</v>
      </c>
      <c r="C65" s="11">
        <v>807</v>
      </c>
      <c r="D65" s="11">
        <v>127</v>
      </c>
      <c r="E65" s="1" t="s">
        <v>307</v>
      </c>
      <c r="F65" s="2"/>
      <c r="I65" s="32">
        <v>62</v>
      </c>
      <c r="J65" s="203" t="str">
        <f t="shared" si="2"/>
        <v/>
      </c>
      <c r="K65" s="33"/>
      <c r="L65" s="82" t="str">
        <f t="shared" si="4"/>
        <v/>
      </c>
      <c r="M65" s="34"/>
      <c r="N65" s="35"/>
      <c r="O65" s="197" t="str">
        <f t="shared" si="1"/>
        <v/>
      </c>
      <c r="P65" s="36"/>
      <c r="Q65" s="37"/>
      <c r="R65" s="38"/>
      <c r="S65" s="39"/>
      <c r="T65" s="38"/>
      <c r="U65" s="17"/>
      <c r="V65" s="40">
        <v>123</v>
      </c>
      <c r="W65" s="41" t="s">
        <v>299</v>
      </c>
      <c r="X65" s="42" t="s">
        <v>308</v>
      </c>
      <c r="AA65" s="4" t="s">
        <v>28</v>
      </c>
      <c r="AD65" s="4" t="s">
        <v>309</v>
      </c>
      <c r="AE65" s="4" t="s">
        <v>310</v>
      </c>
      <c r="AF65" s="4">
        <v>1</v>
      </c>
      <c r="AG65" s="4" t="s">
        <v>40</v>
      </c>
    </row>
    <row r="66" spans="2:35" ht="13.5" customHeight="1">
      <c r="B66" s="1" t="s">
        <v>283</v>
      </c>
      <c r="C66" s="11">
        <v>808</v>
      </c>
      <c r="D66" s="11">
        <v>129</v>
      </c>
      <c r="E66" s="1" t="s">
        <v>311</v>
      </c>
      <c r="F66" s="2"/>
      <c r="I66" s="32">
        <v>63</v>
      </c>
      <c r="J66" s="203" t="str">
        <f t="shared" si="2"/>
        <v/>
      </c>
      <c r="K66" s="33"/>
      <c r="L66" s="82" t="str">
        <f t="shared" si="4"/>
        <v/>
      </c>
      <c r="M66" s="34"/>
      <c r="N66" s="35"/>
      <c r="O66" s="197" t="str">
        <f t="shared" si="1"/>
        <v/>
      </c>
      <c r="P66" s="36"/>
      <c r="Q66" s="37"/>
      <c r="R66" s="38"/>
      <c r="S66" s="39"/>
      <c r="T66" s="38"/>
      <c r="U66" s="17"/>
      <c r="V66" s="40">
        <v>125</v>
      </c>
      <c r="W66" s="41" t="s">
        <v>303</v>
      </c>
      <c r="X66" s="42" t="s">
        <v>312</v>
      </c>
      <c r="AA66" s="4" t="s">
        <v>28</v>
      </c>
      <c r="AD66" s="4" t="s">
        <v>313</v>
      </c>
      <c r="AE66" s="4" t="s">
        <v>314</v>
      </c>
      <c r="AF66" s="4">
        <v>2</v>
      </c>
      <c r="AG66" s="4" t="s">
        <v>40</v>
      </c>
    </row>
    <row r="67" spans="2:35" ht="13.5" customHeight="1">
      <c r="B67" s="1" t="s">
        <v>283</v>
      </c>
      <c r="C67" s="11">
        <v>809</v>
      </c>
      <c r="D67" s="11">
        <v>131</v>
      </c>
      <c r="E67" s="1" t="s">
        <v>315</v>
      </c>
      <c r="F67" s="2"/>
      <c r="I67" s="43">
        <v>64</v>
      </c>
      <c r="J67" s="204" t="str">
        <f t="shared" ref="J67:J102" si="5">IF($V$2="","",$V$2*100+$I67)</f>
        <v/>
      </c>
      <c r="K67" s="44"/>
      <c r="L67" s="83" t="str">
        <f t="shared" si="4"/>
        <v/>
      </c>
      <c r="M67" s="45"/>
      <c r="N67" s="46"/>
      <c r="O67" s="198" t="str">
        <f t="shared" si="1"/>
        <v/>
      </c>
      <c r="P67" s="47"/>
      <c r="Q67" s="48"/>
      <c r="R67" s="49"/>
      <c r="S67" s="50"/>
      <c r="T67" s="49"/>
      <c r="U67" s="17"/>
      <c r="V67" s="40">
        <v>127</v>
      </c>
      <c r="W67" s="41" t="s">
        <v>307</v>
      </c>
      <c r="X67" s="42" t="s">
        <v>316</v>
      </c>
      <c r="AA67" s="4" t="s">
        <v>28</v>
      </c>
      <c r="AD67" s="4" t="s">
        <v>317</v>
      </c>
      <c r="AE67" s="4" t="s">
        <v>318</v>
      </c>
      <c r="AF67" s="4">
        <v>1</v>
      </c>
      <c r="AG67" s="4" t="s">
        <v>46</v>
      </c>
    </row>
    <row r="68" spans="2:35" ht="13.5" customHeight="1">
      <c r="B68" s="1" t="s">
        <v>283</v>
      </c>
      <c r="C68" s="11">
        <v>810</v>
      </c>
      <c r="D68" s="11">
        <v>133</v>
      </c>
      <c r="E68" s="1" t="s">
        <v>319</v>
      </c>
      <c r="F68" s="2"/>
      <c r="I68" s="51">
        <v>65</v>
      </c>
      <c r="J68" s="205" t="str">
        <f t="shared" si="5"/>
        <v/>
      </c>
      <c r="K68" s="52"/>
      <c r="L68" s="84" t="str">
        <f t="shared" si="4"/>
        <v/>
      </c>
      <c r="M68" s="53"/>
      <c r="N68" s="54"/>
      <c r="O68" s="199" t="str">
        <f t="shared" ref="O68:O131" si="6">IF($V$2="","",VLOOKUP($V$2,$V$4:$W$700,2,1))</f>
        <v/>
      </c>
      <c r="P68" s="55"/>
      <c r="Q68" s="56"/>
      <c r="R68" s="57"/>
      <c r="S68" s="58"/>
      <c r="T68" s="57"/>
      <c r="U68" s="17"/>
      <c r="V68" s="40">
        <v>129</v>
      </c>
      <c r="W68" s="41" t="s">
        <v>311</v>
      </c>
      <c r="X68" s="42" t="s">
        <v>320</v>
      </c>
      <c r="AA68" s="4" t="s">
        <v>28</v>
      </c>
      <c r="AD68" s="4" t="s">
        <v>321</v>
      </c>
      <c r="AE68" s="4" t="s">
        <v>322</v>
      </c>
      <c r="AF68" s="4">
        <v>2</v>
      </c>
      <c r="AG68" s="4" t="s">
        <v>40</v>
      </c>
    </row>
    <row r="69" spans="2:35" ht="13.5" customHeight="1">
      <c r="B69" s="1" t="s">
        <v>283</v>
      </c>
      <c r="C69" s="11">
        <v>811</v>
      </c>
      <c r="D69" s="11">
        <v>135</v>
      </c>
      <c r="E69" s="1" t="s">
        <v>323</v>
      </c>
      <c r="F69" s="2"/>
      <c r="I69" s="32">
        <v>66</v>
      </c>
      <c r="J69" s="203" t="str">
        <f t="shared" si="5"/>
        <v/>
      </c>
      <c r="K69" s="33"/>
      <c r="L69" s="82" t="str">
        <f t="shared" si="4"/>
        <v/>
      </c>
      <c r="M69" s="34"/>
      <c r="N69" s="35"/>
      <c r="O69" s="197" t="str">
        <f t="shared" si="6"/>
        <v/>
      </c>
      <c r="P69" s="36"/>
      <c r="Q69" s="37"/>
      <c r="R69" s="38"/>
      <c r="S69" s="39"/>
      <c r="T69" s="38"/>
      <c r="U69" s="17"/>
      <c r="V69" s="40">
        <v>131</v>
      </c>
      <c r="W69" s="41" t="s">
        <v>315</v>
      </c>
      <c r="X69" s="42" t="s">
        <v>324</v>
      </c>
      <c r="AA69" s="4" t="s">
        <v>28</v>
      </c>
      <c r="AD69" s="4" t="s">
        <v>325</v>
      </c>
      <c r="AE69" s="4" t="s">
        <v>326</v>
      </c>
      <c r="AF69" s="4">
        <v>3</v>
      </c>
      <c r="AG69" s="4" t="s">
        <v>46</v>
      </c>
    </row>
    <row r="70" spans="2:35" ht="13.5" customHeight="1">
      <c r="B70" s="1" t="s">
        <v>283</v>
      </c>
      <c r="C70" s="11">
        <v>812</v>
      </c>
      <c r="D70" s="11">
        <v>137</v>
      </c>
      <c r="E70" s="1" t="s">
        <v>327</v>
      </c>
      <c r="F70" s="2"/>
      <c r="I70" s="32">
        <v>67</v>
      </c>
      <c r="J70" s="203" t="str">
        <f t="shared" si="5"/>
        <v/>
      </c>
      <c r="K70" s="33"/>
      <c r="L70" s="82" t="str">
        <f t="shared" si="4"/>
        <v/>
      </c>
      <c r="M70" s="34"/>
      <c r="N70" s="35"/>
      <c r="O70" s="197" t="str">
        <f t="shared" si="6"/>
        <v/>
      </c>
      <c r="P70" s="36"/>
      <c r="Q70" s="37"/>
      <c r="R70" s="38"/>
      <c r="S70" s="39"/>
      <c r="T70" s="38"/>
      <c r="U70" s="17"/>
      <c r="V70" s="40">
        <v>133</v>
      </c>
      <c r="W70" s="41" t="s">
        <v>319</v>
      </c>
      <c r="X70" s="42" t="s">
        <v>328</v>
      </c>
      <c r="AA70" s="4" t="s">
        <v>28</v>
      </c>
      <c r="AD70" s="4" t="s">
        <v>329</v>
      </c>
      <c r="AE70" s="4" t="s">
        <v>330</v>
      </c>
      <c r="AF70" s="4">
        <v>2</v>
      </c>
      <c r="AG70" s="4" t="s">
        <v>46</v>
      </c>
    </row>
    <row r="71" spans="2:35" ht="13.5" customHeight="1">
      <c r="B71" s="1" t="s">
        <v>283</v>
      </c>
      <c r="C71" s="11">
        <v>813</v>
      </c>
      <c r="D71" s="11">
        <v>139</v>
      </c>
      <c r="E71" s="1" t="s">
        <v>331</v>
      </c>
      <c r="F71" s="2"/>
      <c r="I71" s="32">
        <v>68</v>
      </c>
      <c r="J71" s="203" t="str">
        <f t="shared" si="5"/>
        <v/>
      </c>
      <c r="K71" s="33"/>
      <c r="L71" s="82" t="str">
        <f t="shared" si="4"/>
        <v/>
      </c>
      <c r="M71" s="34"/>
      <c r="N71" s="35"/>
      <c r="O71" s="197" t="str">
        <f t="shared" si="6"/>
        <v/>
      </c>
      <c r="P71" s="36"/>
      <c r="Q71" s="37"/>
      <c r="R71" s="38"/>
      <c r="S71" s="39"/>
      <c r="T71" s="38"/>
      <c r="U71" s="17"/>
      <c r="V71" s="40">
        <v>135</v>
      </c>
      <c r="W71" s="41" t="s">
        <v>1564</v>
      </c>
      <c r="X71" s="42" t="s">
        <v>332</v>
      </c>
      <c r="AA71" s="4" t="s">
        <v>28</v>
      </c>
      <c r="AD71" s="4" t="s">
        <v>333</v>
      </c>
      <c r="AE71" s="4" t="s">
        <v>334</v>
      </c>
      <c r="AF71" s="4">
        <v>3</v>
      </c>
      <c r="AG71" s="4" t="s">
        <v>40</v>
      </c>
      <c r="AH71" s="41" t="s">
        <v>323</v>
      </c>
      <c r="AI71" s="42"/>
    </row>
    <row r="72" spans="2:35" ht="13.5" customHeight="1">
      <c r="B72" s="1" t="s">
        <v>335</v>
      </c>
      <c r="C72" s="11">
        <v>901</v>
      </c>
      <c r="D72" s="11">
        <v>141</v>
      </c>
      <c r="E72" s="1" t="s">
        <v>336</v>
      </c>
      <c r="F72" s="2"/>
      <c r="I72" s="43">
        <v>69</v>
      </c>
      <c r="J72" s="204" t="str">
        <f t="shared" si="5"/>
        <v/>
      </c>
      <c r="K72" s="44"/>
      <c r="L72" s="83" t="str">
        <f t="shared" si="4"/>
        <v/>
      </c>
      <c r="M72" s="45"/>
      <c r="N72" s="46"/>
      <c r="O72" s="198" t="str">
        <f t="shared" si="6"/>
        <v/>
      </c>
      <c r="P72" s="47"/>
      <c r="Q72" s="48"/>
      <c r="R72" s="49"/>
      <c r="S72" s="50"/>
      <c r="T72" s="49"/>
      <c r="U72" s="17"/>
      <c r="V72" s="40">
        <v>137</v>
      </c>
      <c r="W72" s="41" t="s">
        <v>70</v>
      </c>
      <c r="AA72" s="4" t="s">
        <v>28</v>
      </c>
      <c r="AD72" s="4" t="s">
        <v>337</v>
      </c>
      <c r="AE72" s="4" t="s">
        <v>338</v>
      </c>
      <c r="AF72" s="4">
        <v>2</v>
      </c>
      <c r="AG72" s="4" t="s">
        <v>61</v>
      </c>
      <c r="AH72" s="41" t="s">
        <v>327</v>
      </c>
      <c r="AI72" s="42"/>
    </row>
    <row r="73" spans="2:35" ht="13.5" customHeight="1">
      <c r="B73" s="1" t="s">
        <v>335</v>
      </c>
      <c r="C73" s="11">
        <v>902</v>
      </c>
      <c r="D73" s="11">
        <v>143</v>
      </c>
      <c r="E73" s="1" t="s">
        <v>339</v>
      </c>
      <c r="F73" s="2"/>
      <c r="I73" s="51">
        <v>70</v>
      </c>
      <c r="J73" s="205" t="str">
        <f t="shared" si="5"/>
        <v/>
      </c>
      <c r="K73" s="52"/>
      <c r="L73" s="84" t="str">
        <f t="shared" si="4"/>
        <v/>
      </c>
      <c r="M73" s="53"/>
      <c r="N73" s="54"/>
      <c r="O73" s="199" t="str">
        <f t="shared" si="6"/>
        <v/>
      </c>
      <c r="P73" s="55"/>
      <c r="Q73" s="56"/>
      <c r="R73" s="57"/>
      <c r="S73" s="58"/>
      <c r="T73" s="57"/>
      <c r="U73" s="17"/>
      <c r="V73" s="40">
        <v>139</v>
      </c>
      <c r="W73" s="41" t="s">
        <v>331</v>
      </c>
      <c r="X73" s="42" t="s">
        <v>340</v>
      </c>
      <c r="AA73" s="4" t="s">
        <v>28</v>
      </c>
      <c r="AD73" s="4" t="s">
        <v>341</v>
      </c>
      <c r="AE73" s="4" t="s">
        <v>342</v>
      </c>
      <c r="AF73" s="4">
        <v>1</v>
      </c>
      <c r="AG73" s="4" t="s">
        <v>46</v>
      </c>
    </row>
    <row r="74" spans="2:35" ht="13.5" customHeight="1">
      <c r="B74" s="1" t="s">
        <v>335</v>
      </c>
      <c r="C74" s="11">
        <v>903</v>
      </c>
      <c r="D74" s="11">
        <v>145</v>
      </c>
      <c r="E74" s="1" t="s">
        <v>343</v>
      </c>
      <c r="F74" s="2"/>
      <c r="I74" s="32">
        <v>71</v>
      </c>
      <c r="J74" s="203" t="str">
        <f t="shared" si="5"/>
        <v/>
      </c>
      <c r="K74" s="33"/>
      <c r="L74" s="82" t="str">
        <f t="shared" si="4"/>
        <v/>
      </c>
      <c r="M74" s="34"/>
      <c r="N74" s="35"/>
      <c r="O74" s="197" t="str">
        <f t="shared" si="6"/>
        <v/>
      </c>
      <c r="P74" s="36"/>
      <c r="Q74" s="37"/>
      <c r="R74" s="38"/>
      <c r="S74" s="39"/>
      <c r="T74" s="38"/>
      <c r="U74" s="17"/>
      <c r="V74" s="40">
        <v>141</v>
      </c>
      <c r="W74" s="41" t="s">
        <v>336</v>
      </c>
      <c r="X74" s="42" t="s">
        <v>344</v>
      </c>
      <c r="AA74" s="4" t="s">
        <v>28</v>
      </c>
      <c r="AD74" s="4" t="s">
        <v>345</v>
      </c>
      <c r="AE74" s="4" t="s">
        <v>346</v>
      </c>
      <c r="AF74" s="4">
        <v>2</v>
      </c>
      <c r="AG74" s="4" t="s">
        <v>46</v>
      </c>
    </row>
    <row r="75" spans="2:35" ht="13.5" customHeight="1">
      <c r="B75" s="1" t="s">
        <v>335</v>
      </c>
      <c r="C75" s="11">
        <v>904</v>
      </c>
      <c r="D75" s="11">
        <v>147</v>
      </c>
      <c r="E75" s="1" t="s">
        <v>347</v>
      </c>
      <c r="F75" s="2"/>
      <c r="I75" s="32">
        <v>72</v>
      </c>
      <c r="J75" s="203" t="str">
        <f t="shared" si="5"/>
        <v/>
      </c>
      <c r="K75" s="33"/>
      <c r="L75" s="82" t="str">
        <f t="shared" si="4"/>
        <v/>
      </c>
      <c r="M75" s="34"/>
      <c r="N75" s="35"/>
      <c r="O75" s="197" t="str">
        <f t="shared" si="6"/>
        <v/>
      </c>
      <c r="P75" s="36"/>
      <c r="Q75" s="37"/>
      <c r="R75" s="38"/>
      <c r="S75" s="39"/>
      <c r="T75" s="38"/>
      <c r="U75" s="17"/>
      <c r="V75" s="40">
        <v>143</v>
      </c>
      <c r="W75" s="41" t="s">
        <v>339</v>
      </c>
      <c r="X75" s="42" t="s">
        <v>348</v>
      </c>
      <c r="AA75" s="4" t="s">
        <v>28</v>
      </c>
      <c r="AD75" s="4" t="s">
        <v>349</v>
      </c>
      <c r="AE75" s="4" t="s">
        <v>350</v>
      </c>
      <c r="AF75" s="4">
        <v>3</v>
      </c>
      <c r="AG75" s="4" t="s">
        <v>46</v>
      </c>
    </row>
    <row r="76" spans="2:35" ht="13.5" customHeight="1">
      <c r="B76" s="1" t="s">
        <v>335</v>
      </c>
      <c r="C76" s="11">
        <v>905</v>
      </c>
      <c r="D76" s="11">
        <v>149</v>
      </c>
      <c r="E76" s="1" t="s">
        <v>351</v>
      </c>
      <c r="F76" s="2"/>
      <c r="I76" s="32">
        <v>73</v>
      </c>
      <c r="J76" s="203" t="str">
        <f t="shared" si="5"/>
        <v/>
      </c>
      <c r="K76" s="33"/>
      <c r="L76" s="82" t="str">
        <f t="shared" si="4"/>
        <v/>
      </c>
      <c r="M76" s="34"/>
      <c r="N76" s="35"/>
      <c r="O76" s="197" t="str">
        <f t="shared" si="6"/>
        <v/>
      </c>
      <c r="P76" s="36"/>
      <c r="Q76" s="37"/>
      <c r="R76" s="38"/>
      <c r="S76" s="39"/>
      <c r="T76" s="38"/>
      <c r="U76" s="17"/>
      <c r="V76" s="40">
        <v>145</v>
      </c>
      <c r="W76" s="41" t="s">
        <v>343</v>
      </c>
      <c r="X76" s="42" t="s">
        <v>352</v>
      </c>
      <c r="AA76" s="4" t="s">
        <v>28</v>
      </c>
      <c r="AD76" s="4" t="s">
        <v>353</v>
      </c>
      <c r="AE76" s="4" t="s">
        <v>354</v>
      </c>
      <c r="AF76" s="4">
        <v>1</v>
      </c>
      <c r="AG76" s="4" t="s">
        <v>46</v>
      </c>
    </row>
    <row r="77" spans="2:35" ht="13.5" customHeight="1">
      <c r="B77" s="1" t="s">
        <v>335</v>
      </c>
      <c r="C77" s="11">
        <v>705</v>
      </c>
      <c r="D77" s="11">
        <v>151</v>
      </c>
      <c r="E77" s="1" t="s">
        <v>355</v>
      </c>
      <c r="F77" s="2"/>
      <c r="I77" s="43">
        <v>74</v>
      </c>
      <c r="J77" s="204" t="str">
        <f t="shared" si="5"/>
        <v/>
      </c>
      <c r="K77" s="44"/>
      <c r="L77" s="83" t="str">
        <f t="shared" si="4"/>
        <v/>
      </c>
      <c r="M77" s="45"/>
      <c r="N77" s="46"/>
      <c r="O77" s="198" t="str">
        <f t="shared" si="6"/>
        <v/>
      </c>
      <c r="P77" s="47"/>
      <c r="Q77" s="48"/>
      <c r="R77" s="49"/>
      <c r="S77" s="50"/>
      <c r="T77" s="49"/>
      <c r="U77" s="17"/>
      <c r="V77" s="40">
        <v>147</v>
      </c>
      <c r="W77" s="41" t="s">
        <v>347</v>
      </c>
      <c r="X77" s="42" t="s">
        <v>356</v>
      </c>
      <c r="AA77" s="4" t="s">
        <v>28</v>
      </c>
      <c r="AD77" s="4" t="s">
        <v>357</v>
      </c>
      <c r="AE77" s="4" t="s">
        <v>358</v>
      </c>
      <c r="AF77" s="4">
        <v>3</v>
      </c>
      <c r="AG77" s="4" t="s">
        <v>46</v>
      </c>
    </row>
    <row r="78" spans="2:35" ht="13.5" customHeight="1">
      <c r="B78" s="1" t="s">
        <v>335</v>
      </c>
      <c r="C78" s="11">
        <v>906</v>
      </c>
      <c r="D78" s="11">
        <v>153</v>
      </c>
      <c r="E78" s="1" t="s">
        <v>359</v>
      </c>
      <c r="F78" s="2"/>
      <c r="I78" s="51">
        <v>75</v>
      </c>
      <c r="J78" s="205" t="str">
        <f t="shared" si="5"/>
        <v/>
      </c>
      <c r="K78" s="52"/>
      <c r="L78" s="84" t="str">
        <f t="shared" si="4"/>
        <v/>
      </c>
      <c r="M78" s="53"/>
      <c r="N78" s="54"/>
      <c r="O78" s="199" t="str">
        <f t="shared" si="6"/>
        <v/>
      </c>
      <c r="P78" s="55"/>
      <c r="Q78" s="56"/>
      <c r="R78" s="57"/>
      <c r="S78" s="58"/>
      <c r="T78" s="57"/>
      <c r="U78" s="17"/>
      <c r="V78" s="40">
        <v>149</v>
      </c>
      <c r="W78" s="41" t="s">
        <v>351</v>
      </c>
      <c r="X78" s="42" t="s">
        <v>360</v>
      </c>
      <c r="AA78" s="4" t="s">
        <v>28</v>
      </c>
      <c r="AD78" s="4" t="s">
        <v>361</v>
      </c>
      <c r="AE78" s="4" t="s">
        <v>358</v>
      </c>
      <c r="AF78" s="4">
        <v>2</v>
      </c>
      <c r="AG78" s="4" t="s">
        <v>46</v>
      </c>
    </row>
    <row r="79" spans="2:35" ht="13.5" customHeight="1">
      <c r="B79" s="1" t="s">
        <v>335</v>
      </c>
      <c r="C79" s="11">
        <v>907</v>
      </c>
      <c r="D79" s="11">
        <v>155</v>
      </c>
      <c r="E79" s="1" t="s">
        <v>362</v>
      </c>
      <c r="F79" s="2"/>
      <c r="I79" s="32">
        <v>76</v>
      </c>
      <c r="J79" s="203" t="str">
        <f t="shared" si="5"/>
        <v/>
      </c>
      <c r="K79" s="33"/>
      <c r="L79" s="82" t="str">
        <f t="shared" si="4"/>
        <v/>
      </c>
      <c r="M79" s="34"/>
      <c r="N79" s="35"/>
      <c r="O79" s="197" t="str">
        <f t="shared" si="6"/>
        <v/>
      </c>
      <c r="P79" s="36"/>
      <c r="Q79" s="37"/>
      <c r="R79" s="38"/>
      <c r="S79" s="39"/>
      <c r="T79" s="38"/>
      <c r="U79" s="17"/>
      <c r="V79" s="40">
        <v>151</v>
      </c>
      <c r="W79" s="41" t="s">
        <v>355</v>
      </c>
      <c r="X79" s="42" t="s">
        <v>363</v>
      </c>
      <c r="AA79" s="4" t="s">
        <v>28</v>
      </c>
      <c r="AD79" s="4" t="s">
        <v>364</v>
      </c>
      <c r="AE79" s="4" t="s">
        <v>365</v>
      </c>
      <c r="AF79" s="4">
        <v>1</v>
      </c>
      <c r="AG79" s="4" t="s">
        <v>46</v>
      </c>
    </row>
    <row r="80" spans="2:35" ht="13.5" customHeight="1">
      <c r="B80" s="1" t="s">
        <v>366</v>
      </c>
      <c r="C80" s="11">
        <v>1001</v>
      </c>
      <c r="D80" s="11">
        <v>157</v>
      </c>
      <c r="E80" s="1" t="s">
        <v>366</v>
      </c>
      <c r="F80" s="2"/>
      <c r="I80" s="32">
        <v>77</v>
      </c>
      <c r="J80" s="203" t="str">
        <f t="shared" si="5"/>
        <v/>
      </c>
      <c r="K80" s="33"/>
      <c r="L80" s="82" t="str">
        <f t="shared" si="4"/>
        <v/>
      </c>
      <c r="M80" s="34"/>
      <c r="N80" s="35"/>
      <c r="O80" s="197" t="str">
        <f t="shared" si="6"/>
        <v/>
      </c>
      <c r="P80" s="36"/>
      <c r="Q80" s="37"/>
      <c r="R80" s="38"/>
      <c r="S80" s="39"/>
      <c r="T80" s="38"/>
      <c r="U80" s="17"/>
      <c r="V80" s="40">
        <v>153</v>
      </c>
      <c r="W80" s="41" t="s">
        <v>359</v>
      </c>
      <c r="X80" s="42" t="s">
        <v>367</v>
      </c>
      <c r="AA80" s="4" t="s">
        <v>28</v>
      </c>
      <c r="AD80" s="4" t="s">
        <v>368</v>
      </c>
      <c r="AE80" s="4" t="s">
        <v>369</v>
      </c>
      <c r="AF80" s="4">
        <v>1</v>
      </c>
      <c r="AG80" s="4" t="s">
        <v>46</v>
      </c>
    </row>
    <row r="81" spans="2:33" ht="13.5" customHeight="1">
      <c r="B81" s="1" t="s">
        <v>366</v>
      </c>
      <c r="C81" s="11">
        <v>1002</v>
      </c>
      <c r="D81" s="11">
        <v>159</v>
      </c>
      <c r="E81" s="1" t="s">
        <v>370</v>
      </c>
      <c r="F81" s="2"/>
      <c r="I81" s="32">
        <v>78</v>
      </c>
      <c r="J81" s="203" t="str">
        <f t="shared" si="5"/>
        <v/>
      </c>
      <c r="K81" s="33"/>
      <c r="L81" s="82" t="str">
        <f t="shared" si="4"/>
        <v/>
      </c>
      <c r="M81" s="34"/>
      <c r="N81" s="35"/>
      <c r="O81" s="197" t="str">
        <f t="shared" si="6"/>
        <v/>
      </c>
      <c r="P81" s="36"/>
      <c r="Q81" s="37"/>
      <c r="R81" s="38"/>
      <c r="S81" s="39"/>
      <c r="T81" s="38"/>
      <c r="U81" s="17"/>
      <c r="V81" s="40">
        <v>155</v>
      </c>
      <c r="W81" s="41" t="s">
        <v>362</v>
      </c>
      <c r="X81" s="42" t="s">
        <v>371</v>
      </c>
      <c r="AA81" s="4" t="s">
        <v>28</v>
      </c>
      <c r="AD81" s="4" t="s">
        <v>372</v>
      </c>
      <c r="AE81" s="4" t="s">
        <v>373</v>
      </c>
      <c r="AF81" s="4">
        <v>3</v>
      </c>
      <c r="AG81" s="4" t="s">
        <v>61</v>
      </c>
    </row>
    <row r="82" spans="2:33" ht="13.5" customHeight="1">
      <c r="B82" s="1" t="s">
        <v>366</v>
      </c>
      <c r="C82" s="11">
        <v>1003</v>
      </c>
      <c r="D82" s="11">
        <v>161</v>
      </c>
      <c r="E82" s="1" t="s">
        <v>374</v>
      </c>
      <c r="F82" s="2"/>
      <c r="I82" s="43">
        <v>79</v>
      </c>
      <c r="J82" s="204" t="str">
        <f t="shared" si="5"/>
        <v/>
      </c>
      <c r="K82" s="44"/>
      <c r="L82" s="83" t="str">
        <f t="shared" ref="L82:L102" si="7">PHONETIC(K82)</f>
        <v/>
      </c>
      <c r="M82" s="45"/>
      <c r="N82" s="46"/>
      <c r="O82" s="198" t="str">
        <f t="shared" si="6"/>
        <v/>
      </c>
      <c r="P82" s="47"/>
      <c r="Q82" s="48"/>
      <c r="R82" s="49"/>
      <c r="S82" s="50"/>
      <c r="T82" s="49"/>
      <c r="U82" s="17"/>
      <c r="V82" s="40">
        <v>157</v>
      </c>
      <c r="W82" s="41" t="s">
        <v>366</v>
      </c>
      <c r="X82" s="42" t="s">
        <v>375</v>
      </c>
      <c r="AA82" s="4" t="s">
        <v>28</v>
      </c>
      <c r="AD82" s="4" t="s">
        <v>376</v>
      </c>
      <c r="AE82" s="4" t="s">
        <v>377</v>
      </c>
      <c r="AF82" s="4">
        <v>3</v>
      </c>
      <c r="AG82" s="4" t="s">
        <v>40</v>
      </c>
    </row>
    <row r="83" spans="2:33" ht="13.5" customHeight="1">
      <c r="B83" s="1" t="s">
        <v>366</v>
      </c>
      <c r="C83" s="11">
        <v>1004</v>
      </c>
      <c r="D83" s="11">
        <v>163</v>
      </c>
      <c r="E83" s="1" t="s">
        <v>378</v>
      </c>
      <c r="F83" s="2"/>
      <c r="I83" s="51">
        <v>80</v>
      </c>
      <c r="J83" s="205" t="str">
        <f t="shared" si="5"/>
        <v/>
      </c>
      <c r="K83" s="52"/>
      <c r="L83" s="84" t="str">
        <f t="shared" si="7"/>
        <v/>
      </c>
      <c r="M83" s="53"/>
      <c r="N83" s="54"/>
      <c r="O83" s="199" t="str">
        <f t="shared" si="6"/>
        <v/>
      </c>
      <c r="P83" s="55"/>
      <c r="Q83" s="56"/>
      <c r="R83" s="57"/>
      <c r="S83" s="58"/>
      <c r="T83" s="57"/>
      <c r="U83" s="17"/>
      <c r="V83" s="40">
        <v>159</v>
      </c>
      <c r="W83" s="41" t="s">
        <v>370</v>
      </c>
      <c r="X83" s="42" t="s">
        <v>379</v>
      </c>
      <c r="AA83" s="4" t="s">
        <v>28</v>
      </c>
      <c r="AD83" s="4" t="s">
        <v>380</v>
      </c>
      <c r="AE83" s="4" t="s">
        <v>381</v>
      </c>
      <c r="AF83" s="4">
        <v>3</v>
      </c>
      <c r="AG83" s="4" t="s">
        <v>93</v>
      </c>
    </row>
    <row r="84" spans="2:33" ht="13.5" customHeight="1">
      <c r="B84" s="1" t="s">
        <v>366</v>
      </c>
      <c r="C84" s="11">
        <v>1005</v>
      </c>
      <c r="D84" s="11">
        <v>165</v>
      </c>
      <c r="E84" s="1" t="s">
        <v>382</v>
      </c>
      <c r="F84" s="2"/>
      <c r="I84" s="32">
        <v>81</v>
      </c>
      <c r="J84" s="203" t="str">
        <f t="shared" si="5"/>
        <v/>
      </c>
      <c r="K84" s="33"/>
      <c r="L84" s="82" t="str">
        <f t="shared" si="7"/>
        <v/>
      </c>
      <c r="M84" s="34"/>
      <c r="N84" s="35"/>
      <c r="O84" s="197" t="str">
        <f t="shared" si="6"/>
        <v/>
      </c>
      <c r="P84" s="36"/>
      <c r="Q84" s="37"/>
      <c r="R84" s="38"/>
      <c r="S84" s="39"/>
      <c r="T84" s="38"/>
      <c r="U84" s="17"/>
      <c r="V84" s="40">
        <v>161</v>
      </c>
      <c r="W84" s="41" t="s">
        <v>374</v>
      </c>
      <c r="X84" s="42" t="s">
        <v>383</v>
      </c>
      <c r="AA84" s="4" t="s">
        <v>28</v>
      </c>
      <c r="AD84" s="4" t="s">
        <v>384</v>
      </c>
      <c r="AE84" s="4" t="s">
        <v>385</v>
      </c>
      <c r="AF84" s="4">
        <v>1</v>
      </c>
      <c r="AG84" s="4" t="s">
        <v>40</v>
      </c>
    </row>
    <row r="85" spans="2:33" ht="13.5" customHeight="1">
      <c r="B85" s="1" t="s">
        <v>366</v>
      </c>
      <c r="C85" s="11">
        <v>1006</v>
      </c>
      <c r="D85" s="11">
        <v>167</v>
      </c>
      <c r="E85" s="1" t="s">
        <v>386</v>
      </c>
      <c r="F85" s="2"/>
      <c r="I85" s="32">
        <v>82</v>
      </c>
      <c r="J85" s="203" t="str">
        <f t="shared" si="5"/>
        <v/>
      </c>
      <c r="K85" s="33"/>
      <c r="L85" s="82" t="str">
        <f t="shared" si="7"/>
        <v/>
      </c>
      <c r="M85" s="34"/>
      <c r="N85" s="35"/>
      <c r="O85" s="197" t="str">
        <f t="shared" si="6"/>
        <v/>
      </c>
      <c r="P85" s="36"/>
      <c r="Q85" s="37"/>
      <c r="R85" s="38"/>
      <c r="S85" s="39"/>
      <c r="T85" s="38"/>
      <c r="U85" s="17"/>
      <c r="V85" s="40">
        <v>163</v>
      </c>
      <c r="W85" s="41" t="s">
        <v>378</v>
      </c>
      <c r="X85" s="42" t="s">
        <v>387</v>
      </c>
      <c r="AA85" s="4" t="s">
        <v>28</v>
      </c>
      <c r="AD85" s="4" t="s">
        <v>388</v>
      </c>
      <c r="AE85" s="4" t="s">
        <v>389</v>
      </c>
      <c r="AF85" s="4">
        <v>3</v>
      </c>
      <c r="AG85" s="4" t="s">
        <v>46</v>
      </c>
    </row>
    <row r="86" spans="2:33" ht="13.5" customHeight="1">
      <c r="B86" s="1" t="s">
        <v>366</v>
      </c>
      <c r="C86" s="11">
        <v>1007</v>
      </c>
      <c r="D86" s="11">
        <v>169</v>
      </c>
      <c r="E86" s="1" t="s">
        <v>390</v>
      </c>
      <c r="F86" s="2"/>
      <c r="I86" s="32">
        <v>83</v>
      </c>
      <c r="J86" s="203" t="str">
        <f t="shared" si="5"/>
        <v/>
      </c>
      <c r="K86" s="33"/>
      <c r="L86" s="82" t="str">
        <f t="shared" si="7"/>
        <v/>
      </c>
      <c r="M86" s="34"/>
      <c r="N86" s="35"/>
      <c r="O86" s="197" t="str">
        <f t="shared" si="6"/>
        <v/>
      </c>
      <c r="P86" s="36"/>
      <c r="Q86" s="37"/>
      <c r="R86" s="38"/>
      <c r="S86" s="39"/>
      <c r="T86" s="38"/>
      <c r="U86" s="17"/>
      <c r="V86" s="40">
        <v>165</v>
      </c>
      <c r="W86" s="41" t="s">
        <v>382</v>
      </c>
      <c r="X86" s="42" t="s">
        <v>391</v>
      </c>
      <c r="AA86" s="4" t="s">
        <v>28</v>
      </c>
      <c r="AD86" s="4" t="s">
        <v>392</v>
      </c>
      <c r="AE86" s="4" t="s">
        <v>393</v>
      </c>
      <c r="AF86" s="4">
        <v>2</v>
      </c>
      <c r="AG86" s="4" t="s">
        <v>46</v>
      </c>
    </row>
    <row r="87" spans="2:33" ht="13.5" customHeight="1">
      <c r="B87" s="1" t="s">
        <v>366</v>
      </c>
      <c r="C87" s="11">
        <v>1008</v>
      </c>
      <c r="D87" s="11">
        <v>171</v>
      </c>
      <c r="E87" s="1" t="s">
        <v>394</v>
      </c>
      <c r="F87" s="2"/>
      <c r="I87" s="43">
        <v>84</v>
      </c>
      <c r="J87" s="204" t="str">
        <f t="shared" si="5"/>
        <v/>
      </c>
      <c r="K87" s="44"/>
      <c r="L87" s="83" t="str">
        <f t="shared" si="7"/>
        <v/>
      </c>
      <c r="M87" s="45"/>
      <c r="N87" s="46"/>
      <c r="O87" s="198" t="str">
        <f t="shared" si="6"/>
        <v/>
      </c>
      <c r="P87" s="47"/>
      <c r="Q87" s="48"/>
      <c r="R87" s="49"/>
      <c r="S87" s="50"/>
      <c r="T87" s="49"/>
      <c r="U87" s="17"/>
      <c r="V87" s="40">
        <v>167</v>
      </c>
      <c r="W87" s="41" t="s">
        <v>386</v>
      </c>
      <c r="X87" s="42" t="s">
        <v>395</v>
      </c>
      <c r="AA87" s="4" t="s">
        <v>28</v>
      </c>
      <c r="AD87" s="4" t="s">
        <v>396</v>
      </c>
      <c r="AE87" s="4" t="s">
        <v>397</v>
      </c>
      <c r="AF87" s="4">
        <v>2</v>
      </c>
      <c r="AG87" s="4" t="s">
        <v>40</v>
      </c>
    </row>
    <row r="88" spans="2:33" ht="13.5" customHeight="1">
      <c r="B88" s="1" t="s">
        <v>366</v>
      </c>
      <c r="C88" s="11">
        <v>1009</v>
      </c>
      <c r="D88" s="11">
        <v>173</v>
      </c>
      <c r="E88" s="1" t="s">
        <v>398</v>
      </c>
      <c r="F88" s="2"/>
      <c r="I88" s="51">
        <v>85</v>
      </c>
      <c r="J88" s="205" t="str">
        <f t="shared" si="5"/>
        <v/>
      </c>
      <c r="K88" s="52"/>
      <c r="L88" s="84" t="str">
        <f t="shared" si="7"/>
        <v/>
      </c>
      <c r="M88" s="53"/>
      <c r="N88" s="54"/>
      <c r="O88" s="199" t="str">
        <f t="shared" si="6"/>
        <v/>
      </c>
      <c r="P88" s="55"/>
      <c r="Q88" s="56"/>
      <c r="R88" s="57"/>
      <c r="S88" s="58"/>
      <c r="T88" s="57"/>
      <c r="U88" s="17"/>
      <c r="V88" s="40">
        <v>169</v>
      </c>
      <c r="W88" s="41" t="s">
        <v>390</v>
      </c>
      <c r="X88" s="42" t="s">
        <v>399</v>
      </c>
      <c r="AA88" s="4" t="s">
        <v>28</v>
      </c>
      <c r="AD88" s="4" t="s">
        <v>400</v>
      </c>
      <c r="AE88" s="4" t="s">
        <v>401</v>
      </c>
      <c r="AF88" s="4">
        <v>1</v>
      </c>
      <c r="AG88" s="4" t="s">
        <v>46</v>
      </c>
    </row>
    <row r="89" spans="2:33" ht="13.5" customHeight="1">
      <c r="B89" s="1" t="s">
        <v>366</v>
      </c>
      <c r="C89" s="11"/>
      <c r="D89" s="11">
        <v>175</v>
      </c>
      <c r="E89" s="59"/>
      <c r="F89" s="60"/>
      <c r="I89" s="32">
        <v>86</v>
      </c>
      <c r="J89" s="203" t="str">
        <f t="shared" si="5"/>
        <v/>
      </c>
      <c r="K89" s="33"/>
      <c r="L89" s="82" t="str">
        <f t="shared" si="7"/>
        <v/>
      </c>
      <c r="M89" s="34"/>
      <c r="N89" s="35"/>
      <c r="O89" s="197" t="str">
        <f t="shared" si="6"/>
        <v/>
      </c>
      <c r="P89" s="36"/>
      <c r="Q89" s="37"/>
      <c r="R89" s="38"/>
      <c r="S89" s="39"/>
      <c r="T89" s="38"/>
      <c r="U89" s="17"/>
      <c r="V89" s="40">
        <v>171</v>
      </c>
      <c r="W89" s="41" t="s">
        <v>394</v>
      </c>
      <c r="X89" s="42" t="s">
        <v>402</v>
      </c>
      <c r="AA89" s="4" t="s">
        <v>28</v>
      </c>
      <c r="AD89" s="4" t="s">
        <v>403</v>
      </c>
      <c r="AE89" s="4" t="s">
        <v>404</v>
      </c>
      <c r="AF89" s="4">
        <v>3</v>
      </c>
      <c r="AG89" s="4" t="s">
        <v>141</v>
      </c>
    </row>
    <row r="90" spans="2:33" ht="13.5" customHeight="1">
      <c r="B90" s="1" t="s">
        <v>405</v>
      </c>
      <c r="C90" s="11">
        <v>1009.5</v>
      </c>
      <c r="D90" s="11">
        <v>177</v>
      </c>
      <c r="E90" s="1" t="s">
        <v>406</v>
      </c>
      <c r="F90" s="2"/>
      <c r="I90" s="32">
        <v>87</v>
      </c>
      <c r="J90" s="203" t="str">
        <f t="shared" si="5"/>
        <v/>
      </c>
      <c r="K90" s="33"/>
      <c r="L90" s="82" t="str">
        <f t="shared" si="7"/>
        <v/>
      </c>
      <c r="M90" s="34"/>
      <c r="N90" s="35"/>
      <c r="O90" s="197" t="str">
        <f t="shared" si="6"/>
        <v/>
      </c>
      <c r="P90" s="36"/>
      <c r="Q90" s="37"/>
      <c r="R90" s="38"/>
      <c r="S90" s="39"/>
      <c r="T90" s="38"/>
      <c r="U90" s="17"/>
      <c r="V90" s="40">
        <v>173</v>
      </c>
      <c r="W90" s="41" t="s">
        <v>398</v>
      </c>
      <c r="X90" s="42" t="s">
        <v>407</v>
      </c>
      <c r="AA90" s="4" t="s">
        <v>28</v>
      </c>
      <c r="AD90" s="4" t="s">
        <v>408</v>
      </c>
      <c r="AE90" s="4" t="s">
        <v>409</v>
      </c>
      <c r="AF90" s="4">
        <v>1</v>
      </c>
      <c r="AG90" s="4" t="s">
        <v>61</v>
      </c>
    </row>
    <row r="91" spans="2:33" ht="13.5" customHeight="1">
      <c r="B91" s="1" t="s">
        <v>405</v>
      </c>
      <c r="C91" s="11">
        <v>1101</v>
      </c>
      <c r="D91" s="11">
        <v>179</v>
      </c>
      <c r="E91" s="1" t="s">
        <v>410</v>
      </c>
      <c r="F91" s="2"/>
      <c r="I91" s="32">
        <v>88</v>
      </c>
      <c r="J91" s="203" t="str">
        <f t="shared" si="5"/>
        <v/>
      </c>
      <c r="K91" s="33"/>
      <c r="L91" s="82" t="str">
        <f t="shared" si="7"/>
        <v/>
      </c>
      <c r="M91" s="34"/>
      <c r="N91" s="35"/>
      <c r="O91" s="197" t="str">
        <f t="shared" si="6"/>
        <v/>
      </c>
      <c r="P91" s="36"/>
      <c r="Q91" s="37"/>
      <c r="R91" s="38"/>
      <c r="S91" s="39"/>
      <c r="T91" s="38"/>
      <c r="U91" s="17"/>
      <c r="V91" s="40">
        <v>175</v>
      </c>
      <c r="W91" s="41" t="s">
        <v>70</v>
      </c>
      <c r="X91" s="42" t="s">
        <v>70</v>
      </c>
      <c r="AA91" s="4" t="s">
        <v>28</v>
      </c>
      <c r="AD91" s="4" t="s">
        <v>411</v>
      </c>
      <c r="AE91" s="4" t="s">
        <v>412</v>
      </c>
      <c r="AF91" s="4">
        <v>1</v>
      </c>
      <c r="AG91" s="4" t="s">
        <v>40</v>
      </c>
    </row>
    <row r="92" spans="2:33" ht="13.5" customHeight="1">
      <c r="B92" s="1" t="s">
        <v>405</v>
      </c>
      <c r="C92" s="11">
        <v>1102</v>
      </c>
      <c r="D92" s="11">
        <v>181</v>
      </c>
      <c r="E92" s="1" t="s">
        <v>413</v>
      </c>
      <c r="F92" s="2"/>
      <c r="I92" s="43">
        <v>89</v>
      </c>
      <c r="J92" s="204" t="str">
        <f t="shared" si="5"/>
        <v/>
      </c>
      <c r="K92" s="44"/>
      <c r="L92" s="83" t="str">
        <f t="shared" si="7"/>
        <v/>
      </c>
      <c r="M92" s="45"/>
      <c r="N92" s="46"/>
      <c r="O92" s="198" t="str">
        <f t="shared" si="6"/>
        <v/>
      </c>
      <c r="P92" s="47"/>
      <c r="Q92" s="48"/>
      <c r="R92" s="49"/>
      <c r="S92" s="50"/>
      <c r="T92" s="49"/>
      <c r="U92" s="17"/>
      <c r="V92" s="40">
        <v>177</v>
      </c>
      <c r="W92" s="41" t="s">
        <v>406</v>
      </c>
      <c r="X92" s="42" t="s">
        <v>414</v>
      </c>
      <c r="AA92" s="4" t="s">
        <v>28</v>
      </c>
      <c r="AD92" s="4" t="s">
        <v>415</v>
      </c>
      <c r="AE92" s="4" t="s">
        <v>416</v>
      </c>
      <c r="AF92" s="4">
        <v>3</v>
      </c>
      <c r="AG92" s="4" t="s">
        <v>46</v>
      </c>
    </row>
    <row r="93" spans="2:33" ht="13.5" customHeight="1">
      <c r="B93" s="1" t="s">
        <v>405</v>
      </c>
      <c r="C93" s="11">
        <v>1103</v>
      </c>
      <c r="D93" s="11">
        <v>183</v>
      </c>
      <c r="E93" s="1" t="s">
        <v>417</v>
      </c>
      <c r="F93" s="2"/>
      <c r="I93" s="51">
        <v>90</v>
      </c>
      <c r="J93" s="205" t="str">
        <f t="shared" si="5"/>
        <v/>
      </c>
      <c r="K93" s="52"/>
      <c r="L93" s="84" t="str">
        <f t="shared" si="7"/>
        <v/>
      </c>
      <c r="M93" s="53"/>
      <c r="N93" s="54"/>
      <c r="O93" s="199" t="str">
        <f t="shared" si="6"/>
        <v/>
      </c>
      <c r="P93" s="55"/>
      <c r="Q93" s="56"/>
      <c r="R93" s="57"/>
      <c r="S93" s="58"/>
      <c r="T93" s="57"/>
      <c r="U93" s="17"/>
      <c r="V93" s="40">
        <v>179</v>
      </c>
      <c r="W93" s="41" t="s">
        <v>410</v>
      </c>
      <c r="X93" s="42" t="s">
        <v>418</v>
      </c>
      <c r="AA93" s="4" t="s">
        <v>28</v>
      </c>
      <c r="AD93" s="4" t="s">
        <v>419</v>
      </c>
      <c r="AE93" s="4" t="s">
        <v>420</v>
      </c>
      <c r="AF93" s="4">
        <v>1</v>
      </c>
      <c r="AG93" s="4" t="s">
        <v>40</v>
      </c>
    </row>
    <row r="94" spans="2:33" ht="13.5" customHeight="1">
      <c r="B94" s="1" t="s">
        <v>405</v>
      </c>
      <c r="C94" s="11">
        <v>1104</v>
      </c>
      <c r="D94" s="11">
        <v>185</v>
      </c>
      <c r="E94" s="1" t="s">
        <v>421</v>
      </c>
      <c r="F94" s="2"/>
      <c r="I94" s="32">
        <v>91</v>
      </c>
      <c r="J94" s="203" t="str">
        <f t="shared" si="5"/>
        <v/>
      </c>
      <c r="K94" s="33"/>
      <c r="L94" s="82" t="str">
        <f t="shared" si="7"/>
        <v/>
      </c>
      <c r="M94" s="34"/>
      <c r="N94" s="35"/>
      <c r="O94" s="197" t="str">
        <f t="shared" si="6"/>
        <v/>
      </c>
      <c r="P94" s="36"/>
      <c r="Q94" s="37"/>
      <c r="R94" s="38"/>
      <c r="S94" s="39"/>
      <c r="T94" s="38"/>
      <c r="U94" s="17"/>
      <c r="V94" s="40">
        <v>181</v>
      </c>
      <c r="W94" s="41" t="s">
        <v>413</v>
      </c>
      <c r="X94" s="42" t="s">
        <v>422</v>
      </c>
      <c r="AA94" s="4" t="s">
        <v>28</v>
      </c>
      <c r="AD94" s="4" t="s">
        <v>423</v>
      </c>
      <c r="AE94" s="4" t="s">
        <v>424</v>
      </c>
      <c r="AF94" s="4">
        <v>1</v>
      </c>
      <c r="AG94" s="4" t="s">
        <v>40</v>
      </c>
    </row>
    <row r="95" spans="2:33" ht="13.5" customHeight="1">
      <c r="B95" s="1" t="s">
        <v>405</v>
      </c>
      <c r="C95" s="11">
        <v>1105</v>
      </c>
      <c r="D95" s="11">
        <v>187</v>
      </c>
      <c r="E95" s="1" t="s">
        <v>425</v>
      </c>
      <c r="F95" s="2"/>
      <c r="I95" s="32">
        <v>92</v>
      </c>
      <c r="J95" s="203" t="str">
        <f t="shared" si="5"/>
        <v/>
      </c>
      <c r="K95" s="33"/>
      <c r="L95" s="82" t="str">
        <f t="shared" si="7"/>
        <v/>
      </c>
      <c r="M95" s="34"/>
      <c r="N95" s="35"/>
      <c r="O95" s="197" t="str">
        <f t="shared" si="6"/>
        <v/>
      </c>
      <c r="P95" s="36"/>
      <c r="Q95" s="37"/>
      <c r="R95" s="38"/>
      <c r="S95" s="39"/>
      <c r="T95" s="38"/>
      <c r="U95" s="17"/>
      <c r="V95" s="40">
        <v>183</v>
      </c>
      <c r="W95" s="41" t="s">
        <v>417</v>
      </c>
      <c r="X95" s="42" t="s">
        <v>426</v>
      </c>
      <c r="AA95" s="4" t="s">
        <v>28</v>
      </c>
      <c r="AD95" s="4" t="s">
        <v>427</v>
      </c>
      <c r="AE95" s="4" t="s">
        <v>428</v>
      </c>
      <c r="AF95" s="4">
        <v>2</v>
      </c>
      <c r="AG95" s="4" t="s">
        <v>46</v>
      </c>
    </row>
    <row r="96" spans="2:33" ht="13.5" customHeight="1">
      <c r="B96" s="1" t="s">
        <v>405</v>
      </c>
      <c r="C96" s="11">
        <v>1106</v>
      </c>
      <c r="D96" s="11">
        <v>189</v>
      </c>
      <c r="E96" s="1" t="s">
        <v>429</v>
      </c>
      <c r="F96" s="2"/>
      <c r="I96" s="32">
        <v>93</v>
      </c>
      <c r="J96" s="203" t="str">
        <f t="shared" si="5"/>
        <v/>
      </c>
      <c r="K96" s="33"/>
      <c r="L96" s="82" t="str">
        <f t="shared" si="7"/>
        <v/>
      </c>
      <c r="M96" s="34"/>
      <c r="N96" s="35"/>
      <c r="O96" s="197" t="str">
        <f t="shared" si="6"/>
        <v/>
      </c>
      <c r="P96" s="36"/>
      <c r="Q96" s="37"/>
      <c r="R96" s="38"/>
      <c r="S96" s="39"/>
      <c r="T96" s="38"/>
      <c r="U96" s="17"/>
      <c r="V96" s="40">
        <v>185</v>
      </c>
      <c r="W96" s="41" t="s">
        <v>421</v>
      </c>
      <c r="X96" s="42" t="s">
        <v>430</v>
      </c>
      <c r="AA96" s="4" t="s">
        <v>28</v>
      </c>
      <c r="AD96" s="4" t="s">
        <v>431</v>
      </c>
      <c r="AE96" s="4" t="s">
        <v>432</v>
      </c>
      <c r="AF96" s="4">
        <v>3</v>
      </c>
      <c r="AG96" s="4" t="s">
        <v>46</v>
      </c>
    </row>
    <row r="97" spans="2:33" ht="13.5" customHeight="1">
      <c r="B97" s="1" t="s">
        <v>405</v>
      </c>
      <c r="C97" s="11">
        <v>1107</v>
      </c>
      <c r="D97" s="11">
        <v>191</v>
      </c>
      <c r="E97" s="1" t="s">
        <v>433</v>
      </c>
      <c r="F97" s="2"/>
      <c r="I97" s="43">
        <v>94</v>
      </c>
      <c r="J97" s="204" t="str">
        <f t="shared" si="5"/>
        <v/>
      </c>
      <c r="K97" s="44"/>
      <c r="L97" s="83" t="str">
        <f t="shared" si="7"/>
        <v/>
      </c>
      <c r="M97" s="45"/>
      <c r="N97" s="46"/>
      <c r="O97" s="198" t="str">
        <f t="shared" si="6"/>
        <v/>
      </c>
      <c r="P97" s="47"/>
      <c r="Q97" s="48"/>
      <c r="R97" s="49"/>
      <c r="S97" s="50"/>
      <c r="T97" s="49"/>
      <c r="U97" s="17"/>
      <c r="V97" s="40">
        <v>187</v>
      </c>
      <c r="W97" s="41" t="s">
        <v>425</v>
      </c>
      <c r="X97" s="42" t="s">
        <v>434</v>
      </c>
      <c r="AA97" s="4" t="s">
        <v>28</v>
      </c>
      <c r="AD97" s="4" t="s">
        <v>435</v>
      </c>
      <c r="AE97" s="4" t="s">
        <v>436</v>
      </c>
      <c r="AF97" s="4">
        <v>2</v>
      </c>
      <c r="AG97" s="4" t="s">
        <v>40</v>
      </c>
    </row>
    <row r="98" spans="2:33" ht="13.5" customHeight="1">
      <c r="B98" s="1" t="s">
        <v>405</v>
      </c>
      <c r="C98" s="11">
        <v>1108</v>
      </c>
      <c r="D98" s="11">
        <v>193</v>
      </c>
      <c r="E98" s="1" t="s">
        <v>437</v>
      </c>
      <c r="F98" s="2"/>
      <c r="I98" s="51">
        <v>95</v>
      </c>
      <c r="J98" s="205" t="str">
        <f t="shared" si="5"/>
        <v/>
      </c>
      <c r="K98" s="52"/>
      <c r="L98" s="84" t="str">
        <f t="shared" si="7"/>
        <v/>
      </c>
      <c r="M98" s="53"/>
      <c r="N98" s="54"/>
      <c r="O98" s="199" t="str">
        <f t="shared" si="6"/>
        <v/>
      </c>
      <c r="P98" s="55"/>
      <c r="Q98" s="56"/>
      <c r="R98" s="57"/>
      <c r="S98" s="58"/>
      <c r="T98" s="57"/>
      <c r="U98" s="17"/>
      <c r="V98" s="40">
        <v>189</v>
      </c>
      <c r="W98" s="41" t="s">
        <v>429</v>
      </c>
      <c r="X98" s="42" t="s">
        <v>438</v>
      </c>
      <c r="AA98" s="4" t="s">
        <v>28</v>
      </c>
      <c r="AD98" s="4" t="s">
        <v>439</v>
      </c>
      <c r="AE98" s="4" t="s">
        <v>440</v>
      </c>
      <c r="AF98" s="4">
        <v>1</v>
      </c>
      <c r="AG98" s="4" t="s">
        <v>61</v>
      </c>
    </row>
    <row r="99" spans="2:33" ht="13.5" customHeight="1">
      <c r="B99" s="1" t="s">
        <v>405</v>
      </c>
      <c r="C99" s="11"/>
      <c r="D99" s="11">
        <v>195</v>
      </c>
      <c r="E99" s="59"/>
      <c r="F99" s="60"/>
      <c r="I99" s="32">
        <v>96</v>
      </c>
      <c r="J99" s="203" t="str">
        <f t="shared" si="5"/>
        <v/>
      </c>
      <c r="K99" s="33"/>
      <c r="L99" s="82" t="str">
        <f t="shared" si="7"/>
        <v/>
      </c>
      <c r="M99" s="34"/>
      <c r="N99" s="35"/>
      <c r="O99" s="197" t="str">
        <f t="shared" si="6"/>
        <v/>
      </c>
      <c r="P99" s="36"/>
      <c r="Q99" s="37"/>
      <c r="R99" s="38"/>
      <c r="S99" s="39"/>
      <c r="T99" s="38"/>
      <c r="U99" s="17"/>
      <c r="V99" s="40">
        <v>191</v>
      </c>
      <c r="W99" s="41" t="s">
        <v>433</v>
      </c>
      <c r="X99" s="42" t="s">
        <v>441</v>
      </c>
      <c r="AA99" s="4" t="s">
        <v>28</v>
      </c>
      <c r="AD99" s="4" t="s">
        <v>442</v>
      </c>
      <c r="AE99" s="4" t="s">
        <v>443</v>
      </c>
      <c r="AF99" s="4">
        <v>1</v>
      </c>
      <c r="AG99" s="4" t="s">
        <v>46</v>
      </c>
    </row>
    <row r="100" spans="2:33" ht="13.5" customHeight="1">
      <c r="B100" s="1" t="s">
        <v>405</v>
      </c>
      <c r="C100" s="11"/>
      <c r="D100" s="11">
        <v>197</v>
      </c>
      <c r="E100" s="59"/>
      <c r="F100" s="60"/>
      <c r="I100" s="32">
        <v>97</v>
      </c>
      <c r="J100" s="203" t="str">
        <f t="shared" si="5"/>
        <v/>
      </c>
      <c r="K100" s="33"/>
      <c r="L100" s="82" t="str">
        <f t="shared" si="7"/>
        <v/>
      </c>
      <c r="M100" s="34"/>
      <c r="N100" s="35"/>
      <c r="O100" s="197" t="str">
        <f t="shared" si="6"/>
        <v/>
      </c>
      <c r="P100" s="36"/>
      <c r="Q100" s="37"/>
      <c r="R100" s="38"/>
      <c r="S100" s="39"/>
      <c r="T100" s="38"/>
      <c r="U100" s="17"/>
      <c r="V100" s="40">
        <v>193</v>
      </c>
      <c r="W100" s="41" t="s">
        <v>437</v>
      </c>
      <c r="X100" s="42" t="s">
        <v>444</v>
      </c>
      <c r="AA100" s="4" t="s">
        <v>28</v>
      </c>
      <c r="AD100" s="4" t="s">
        <v>445</v>
      </c>
      <c r="AE100" s="4" t="s">
        <v>446</v>
      </c>
      <c r="AF100" s="4">
        <v>3</v>
      </c>
      <c r="AG100" s="4" t="s">
        <v>61</v>
      </c>
    </row>
    <row r="101" spans="2:33" ht="13.5" customHeight="1">
      <c r="B101" s="1" t="s">
        <v>405</v>
      </c>
      <c r="C101" s="11"/>
      <c r="D101" s="11">
        <v>199</v>
      </c>
      <c r="E101" s="59"/>
      <c r="F101" s="60"/>
      <c r="I101" s="32">
        <v>98</v>
      </c>
      <c r="J101" s="203" t="str">
        <f t="shared" si="5"/>
        <v/>
      </c>
      <c r="K101" s="33"/>
      <c r="L101" s="82" t="str">
        <f t="shared" si="7"/>
        <v/>
      </c>
      <c r="M101" s="34"/>
      <c r="N101" s="35"/>
      <c r="O101" s="197" t="str">
        <f t="shared" si="6"/>
        <v/>
      </c>
      <c r="P101" s="36"/>
      <c r="Q101" s="37"/>
      <c r="R101" s="38"/>
      <c r="S101" s="39"/>
      <c r="T101" s="38"/>
      <c r="U101" s="17"/>
      <c r="V101" s="40">
        <v>195</v>
      </c>
      <c r="W101" s="41" t="s">
        <v>70</v>
      </c>
      <c r="X101" s="42" t="s">
        <v>70</v>
      </c>
      <c r="AA101" s="4" t="s">
        <v>28</v>
      </c>
      <c r="AD101" s="4" t="s">
        <v>447</v>
      </c>
      <c r="AE101" s="4" t="s">
        <v>448</v>
      </c>
      <c r="AF101" s="4">
        <v>3</v>
      </c>
      <c r="AG101" s="4" t="s">
        <v>40</v>
      </c>
    </row>
    <row r="102" spans="2:33" ht="13.5" customHeight="1" thickBot="1">
      <c r="B102" s="1" t="s">
        <v>449</v>
      </c>
      <c r="C102" s="11">
        <v>1109</v>
      </c>
      <c r="D102" s="11">
        <v>201</v>
      </c>
      <c r="E102" s="1" t="s">
        <v>450</v>
      </c>
      <c r="F102" s="2"/>
      <c r="I102" s="63">
        <v>99</v>
      </c>
      <c r="J102" s="206" t="str">
        <f t="shared" si="5"/>
        <v/>
      </c>
      <c r="K102" s="64"/>
      <c r="L102" s="85" t="str">
        <f t="shared" si="7"/>
        <v/>
      </c>
      <c r="M102" s="65"/>
      <c r="N102" s="66"/>
      <c r="O102" s="200" t="str">
        <f t="shared" si="6"/>
        <v/>
      </c>
      <c r="P102" s="67"/>
      <c r="Q102" s="68"/>
      <c r="R102" s="69"/>
      <c r="S102" s="70"/>
      <c r="T102" s="69"/>
      <c r="U102" s="17"/>
      <c r="V102" s="40">
        <v>197</v>
      </c>
      <c r="W102" s="41" t="s">
        <v>70</v>
      </c>
      <c r="X102" s="42" t="s">
        <v>70</v>
      </c>
      <c r="AA102" s="4" t="s">
        <v>28</v>
      </c>
      <c r="AD102" s="4" t="s">
        <v>451</v>
      </c>
      <c r="AE102" s="4" t="s">
        <v>452</v>
      </c>
      <c r="AF102" s="4">
        <v>2</v>
      </c>
      <c r="AG102" s="4" t="s">
        <v>46</v>
      </c>
    </row>
    <row r="103" spans="2:33">
      <c r="B103" s="1"/>
      <c r="C103" s="11"/>
      <c r="D103" s="11">
        <v>203</v>
      </c>
      <c r="E103" s="1" t="s">
        <v>453</v>
      </c>
      <c r="F103" s="2"/>
      <c r="I103" s="21">
        <v>0</v>
      </c>
      <c r="J103" s="207" t="str">
        <f t="shared" ref="J103:J134" si="8">IF($V$2="","",($V$2+1)*100+$I103)</f>
        <v/>
      </c>
      <c r="K103" s="71"/>
      <c r="L103" s="86"/>
      <c r="M103" s="72"/>
      <c r="N103" s="73"/>
      <c r="O103" s="196" t="str">
        <f t="shared" si="6"/>
        <v/>
      </c>
      <c r="V103" s="40">
        <v>199</v>
      </c>
      <c r="W103" s="41" t="s">
        <v>70</v>
      </c>
      <c r="X103" s="42" t="s">
        <v>70</v>
      </c>
      <c r="AA103" s="4" t="s">
        <v>28</v>
      </c>
      <c r="AD103" s="4" t="s">
        <v>454</v>
      </c>
      <c r="AE103" s="4" t="s">
        <v>455</v>
      </c>
      <c r="AF103" s="4">
        <v>1</v>
      </c>
      <c r="AG103" s="4" t="s">
        <v>46</v>
      </c>
    </row>
    <row r="104" spans="2:33">
      <c r="B104" s="1" t="s">
        <v>449</v>
      </c>
      <c r="C104" s="11">
        <v>1111</v>
      </c>
      <c r="D104" s="11">
        <v>205</v>
      </c>
      <c r="E104" s="1" t="s">
        <v>456</v>
      </c>
      <c r="F104" s="2"/>
      <c r="I104" s="32">
        <v>1</v>
      </c>
      <c r="J104" s="203" t="str">
        <f t="shared" si="8"/>
        <v/>
      </c>
      <c r="K104" s="33"/>
      <c r="L104" s="82" t="str">
        <f t="shared" ref="L104:L167" si="9">PHONETIC(K104)</f>
        <v/>
      </c>
      <c r="M104" s="34"/>
      <c r="N104" s="35"/>
      <c r="O104" s="197" t="str">
        <f t="shared" si="6"/>
        <v/>
      </c>
      <c r="V104" s="40">
        <v>201</v>
      </c>
      <c r="W104" s="41" t="s">
        <v>1565</v>
      </c>
      <c r="X104" s="42" t="s">
        <v>457</v>
      </c>
      <c r="AA104" s="4" t="s">
        <v>28</v>
      </c>
      <c r="AD104" s="4" t="s">
        <v>458</v>
      </c>
      <c r="AF104" s="4">
        <v>1</v>
      </c>
      <c r="AG104" s="4" t="s">
        <v>40</v>
      </c>
    </row>
    <row r="105" spans="2:33">
      <c r="B105" s="1" t="s">
        <v>449</v>
      </c>
      <c r="C105" s="11">
        <v>1112</v>
      </c>
      <c r="D105" s="11">
        <v>207</v>
      </c>
      <c r="E105" s="1" t="s">
        <v>459</v>
      </c>
      <c r="F105" s="2"/>
      <c r="I105" s="32">
        <v>2</v>
      </c>
      <c r="J105" s="203" t="str">
        <f t="shared" si="8"/>
        <v/>
      </c>
      <c r="K105" s="33"/>
      <c r="L105" s="82" t="str">
        <f t="shared" si="9"/>
        <v/>
      </c>
      <c r="M105" s="34"/>
      <c r="N105" s="35"/>
      <c r="O105" s="197" t="str">
        <f t="shared" si="6"/>
        <v/>
      </c>
      <c r="U105" s="17"/>
      <c r="V105" s="40">
        <v>203</v>
      </c>
      <c r="W105" s="41" t="s">
        <v>453</v>
      </c>
      <c r="X105" s="42" t="s">
        <v>460</v>
      </c>
      <c r="AA105" s="4" t="s">
        <v>28</v>
      </c>
      <c r="AD105" s="4" t="s">
        <v>461</v>
      </c>
      <c r="AE105" s="4" t="s">
        <v>462</v>
      </c>
      <c r="AF105" s="4">
        <v>1</v>
      </c>
      <c r="AG105" s="4" t="s">
        <v>46</v>
      </c>
    </row>
    <row r="106" spans="2:33">
      <c r="B106" s="1" t="s">
        <v>449</v>
      </c>
      <c r="C106" s="11">
        <v>1301</v>
      </c>
      <c r="D106" s="11">
        <v>209</v>
      </c>
      <c r="E106" s="1" t="s">
        <v>463</v>
      </c>
      <c r="F106" s="2"/>
      <c r="I106" s="32">
        <v>3</v>
      </c>
      <c r="J106" s="203" t="str">
        <f t="shared" si="8"/>
        <v/>
      </c>
      <c r="K106" s="33"/>
      <c r="L106" s="82" t="str">
        <f t="shared" si="9"/>
        <v/>
      </c>
      <c r="M106" s="34"/>
      <c r="N106" s="35"/>
      <c r="O106" s="197" t="str">
        <f t="shared" si="6"/>
        <v/>
      </c>
      <c r="U106" s="17"/>
      <c r="V106" s="40">
        <v>205</v>
      </c>
      <c r="W106" s="41" t="s">
        <v>456</v>
      </c>
      <c r="X106" s="42" t="s">
        <v>464</v>
      </c>
      <c r="AA106" s="4" t="s">
        <v>28</v>
      </c>
      <c r="AD106" s="4" t="s">
        <v>465</v>
      </c>
      <c r="AE106" s="4" t="s">
        <v>466</v>
      </c>
      <c r="AF106" s="4">
        <v>1</v>
      </c>
      <c r="AG106" s="4" t="s">
        <v>61</v>
      </c>
    </row>
    <row r="107" spans="2:33">
      <c r="B107" s="1" t="s">
        <v>449</v>
      </c>
      <c r="C107" s="11">
        <v>1302</v>
      </c>
      <c r="D107" s="11">
        <v>211</v>
      </c>
      <c r="E107" s="1" t="s">
        <v>467</v>
      </c>
      <c r="F107" s="2"/>
      <c r="I107" s="43">
        <v>4</v>
      </c>
      <c r="J107" s="204" t="str">
        <f t="shared" si="8"/>
        <v/>
      </c>
      <c r="K107" s="44"/>
      <c r="L107" s="83" t="str">
        <f t="shared" si="9"/>
        <v/>
      </c>
      <c r="M107" s="45"/>
      <c r="N107" s="46"/>
      <c r="O107" s="198" t="str">
        <f t="shared" si="6"/>
        <v/>
      </c>
      <c r="V107" s="40">
        <v>207</v>
      </c>
      <c r="W107" s="41" t="s">
        <v>1566</v>
      </c>
      <c r="X107" s="42" t="s">
        <v>468</v>
      </c>
      <c r="AA107" s="4" t="s">
        <v>28</v>
      </c>
      <c r="AD107" s="4" t="s">
        <v>469</v>
      </c>
      <c r="AE107" s="4" t="s">
        <v>470</v>
      </c>
      <c r="AF107" s="4">
        <v>3</v>
      </c>
      <c r="AG107" s="4" t="s">
        <v>40</v>
      </c>
    </row>
    <row r="108" spans="2:33">
      <c r="B108" s="1" t="s">
        <v>449</v>
      </c>
      <c r="C108" s="11">
        <v>1303</v>
      </c>
      <c r="D108" s="11">
        <v>213</v>
      </c>
      <c r="E108" s="1" t="s">
        <v>471</v>
      </c>
      <c r="F108" s="2"/>
      <c r="I108" s="51">
        <v>5</v>
      </c>
      <c r="J108" s="205" t="str">
        <f t="shared" si="8"/>
        <v/>
      </c>
      <c r="K108" s="52"/>
      <c r="L108" s="84" t="str">
        <f t="shared" si="9"/>
        <v/>
      </c>
      <c r="M108" s="53"/>
      <c r="N108" s="54"/>
      <c r="O108" s="199" t="str">
        <f t="shared" si="6"/>
        <v/>
      </c>
      <c r="V108" s="40">
        <v>209</v>
      </c>
      <c r="W108" s="41" t="s">
        <v>1567</v>
      </c>
      <c r="X108" s="42" t="s">
        <v>472</v>
      </c>
      <c r="AA108" s="4" t="s">
        <v>28</v>
      </c>
      <c r="AD108" s="4" t="s">
        <v>473</v>
      </c>
      <c r="AE108" s="4" t="s">
        <v>474</v>
      </c>
      <c r="AF108" s="4">
        <v>1</v>
      </c>
      <c r="AG108" s="4" t="s">
        <v>46</v>
      </c>
    </row>
    <row r="109" spans="2:33">
      <c r="B109" s="1" t="s">
        <v>449</v>
      </c>
      <c r="C109" s="11"/>
      <c r="D109" s="11">
        <v>215</v>
      </c>
      <c r="E109" s="59"/>
      <c r="F109" s="60"/>
      <c r="I109" s="32">
        <v>6</v>
      </c>
      <c r="J109" s="203" t="str">
        <f t="shared" si="8"/>
        <v/>
      </c>
      <c r="K109" s="33"/>
      <c r="L109" s="82" t="str">
        <f t="shared" si="9"/>
        <v/>
      </c>
      <c r="M109" s="34"/>
      <c r="N109" s="35"/>
      <c r="O109" s="197" t="str">
        <f t="shared" si="6"/>
        <v/>
      </c>
      <c r="V109" s="40">
        <v>211</v>
      </c>
      <c r="W109" s="41" t="s">
        <v>467</v>
      </c>
      <c r="X109" s="42" t="s">
        <v>475</v>
      </c>
      <c r="AA109" s="4" t="s">
        <v>28</v>
      </c>
      <c r="AD109" s="4" t="s">
        <v>476</v>
      </c>
      <c r="AE109" s="4" t="s">
        <v>477</v>
      </c>
      <c r="AF109" s="4">
        <v>1</v>
      </c>
      <c r="AG109" s="4" t="s">
        <v>46</v>
      </c>
    </row>
    <row r="110" spans="2:33">
      <c r="B110" s="1" t="s">
        <v>478</v>
      </c>
      <c r="C110" s="11">
        <v>1304</v>
      </c>
      <c r="D110" s="11">
        <v>217</v>
      </c>
      <c r="E110" s="1" t="s">
        <v>479</v>
      </c>
      <c r="F110" s="2"/>
      <c r="I110" s="32">
        <v>7</v>
      </c>
      <c r="J110" s="203" t="str">
        <f t="shared" si="8"/>
        <v/>
      </c>
      <c r="K110" s="33"/>
      <c r="L110" s="82" t="str">
        <f t="shared" si="9"/>
        <v/>
      </c>
      <c r="M110" s="34"/>
      <c r="N110" s="35"/>
      <c r="O110" s="197" t="str">
        <f t="shared" si="6"/>
        <v/>
      </c>
      <c r="V110" s="40">
        <v>213</v>
      </c>
      <c r="W110" s="41" t="s">
        <v>471</v>
      </c>
      <c r="X110" s="42" t="s">
        <v>480</v>
      </c>
      <c r="AA110" s="4" t="s">
        <v>28</v>
      </c>
      <c r="AD110" s="4" t="s">
        <v>481</v>
      </c>
      <c r="AE110" s="4" t="s">
        <v>482</v>
      </c>
      <c r="AF110" s="4">
        <v>2</v>
      </c>
      <c r="AG110" s="4" t="s">
        <v>46</v>
      </c>
    </row>
    <row r="111" spans="2:33">
      <c r="B111" s="1" t="s">
        <v>478</v>
      </c>
      <c r="C111" s="11">
        <v>1305</v>
      </c>
      <c r="D111" s="11">
        <v>219</v>
      </c>
      <c r="E111" s="1" t="s">
        <v>483</v>
      </c>
      <c r="F111" s="2"/>
      <c r="I111" s="32">
        <v>8</v>
      </c>
      <c r="J111" s="203" t="str">
        <f t="shared" si="8"/>
        <v/>
      </c>
      <c r="K111" s="33"/>
      <c r="L111" s="82" t="str">
        <f t="shared" si="9"/>
        <v/>
      </c>
      <c r="M111" s="34"/>
      <c r="N111" s="35"/>
      <c r="O111" s="197" t="str">
        <f t="shared" si="6"/>
        <v/>
      </c>
      <c r="V111" s="40">
        <v>215</v>
      </c>
      <c r="W111" s="41" t="s">
        <v>70</v>
      </c>
      <c r="AA111" s="4" t="s">
        <v>28</v>
      </c>
      <c r="AD111" s="4" t="s">
        <v>484</v>
      </c>
      <c r="AE111" s="4" t="s">
        <v>485</v>
      </c>
      <c r="AF111" s="4">
        <v>1</v>
      </c>
      <c r="AG111" s="4" t="s">
        <v>46</v>
      </c>
    </row>
    <row r="112" spans="2:33">
      <c r="B112" s="1" t="s">
        <v>478</v>
      </c>
      <c r="C112" s="11">
        <v>1306</v>
      </c>
      <c r="D112" s="11">
        <v>221</v>
      </c>
      <c r="E112" s="1" t="s">
        <v>486</v>
      </c>
      <c r="F112" s="2"/>
      <c r="I112" s="43">
        <v>9</v>
      </c>
      <c r="J112" s="204" t="str">
        <f t="shared" si="8"/>
        <v/>
      </c>
      <c r="K112" s="44"/>
      <c r="L112" s="83" t="str">
        <f t="shared" si="9"/>
        <v/>
      </c>
      <c r="M112" s="45"/>
      <c r="N112" s="46"/>
      <c r="O112" s="198" t="str">
        <f t="shared" si="6"/>
        <v/>
      </c>
      <c r="V112" s="40">
        <v>217</v>
      </c>
      <c r="W112" s="41" t="s">
        <v>479</v>
      </c>
      <c r="X112" s="42" t="s">
        <v>487</v>
      </c>
      <c r="AA112" s="4" t="s">
        <v>28</v>
      </c>
      <c r="AD112" s="4" t="s">
        <v>488</v>
      </c>
      <c r="AE112" s="4" t="s">
        <v>489</v>
      </c>
      <c r="AF112" s="4">
        <v>2</v>
      </c>
      <c r="AG112" s="4" t="s">
        <v>46</v>
      </c>
    </row>
    <row r="113" spans="2:33">
      <c r="B113" s="1" t="s">
        <v>478</v>
      </c>
      <c r="C113" s="11">
        <v>1307</v>
      </c>
      <c r="D113" s="11">
        <v>223</v>
      </c>
      <c r="E113" s="1" t="s">
        <v>490</v>
      </c>
      <c r="F113" s="2"/>
      <c r="I113" s="51">
        <v>10</v>
      </c>
      <c r="J113" s="205" t="str">
        <f t="shared" si="8"/>
        <v/>
      </c>
      <c r="K113" s="52"/>
      <c r="L113" s="84" t="str">
        <f t="shared" si="9"/>
        <v/>
      </c>
      <c r="M113" s="53"/>
      <c r="N113" s="54"/>
      <c r="O113" s="199" t="str">
        <f t="shared" si="6"/>
        <v/>
      </c>
      <c r="V113" s="40">
        <v>219</v>
      </c>
      <c r="W113" s="41" t="s">
        <v>483</v>
      </c>
      <c r="X113" s="42" t="s">
        <v>491</v>
      </c>
      <c r="AA113" s="4" t="s">
        <v>28</v>
      </c>
      <c r="AD113" s="4" t="s">
        <v>492</v>
      </c>
      <c r="AE113" s="4" t="s">
        <v>493</v>
      </c>
      <c r="AF113" s="4">
        <v>3</v>
      </c>
      <c r="AG113" s="4" t="s">
        <v>61</v>
      </c>
    </row>
    <row r="114" spans="2:33">
      <c r="B114" s="1" t="s">
        <v>478</v>
      </c>
      <c r="C114" s="11">
        <v>1309</v>
      </c>
      <c r="D114" s="11">
        <v>225</v>
      </c>
      <c r="E114" s="1" t="s">
        <v>494</v>
      </c>
      <c r="F114" s="2"/>
      <c r="I114" s="32">
        <v>11</v>
      </c>
      <c r="J114" s="203" t="str">
        <f t="shared" si="8"/>
        <v/>
      </c>
      <c r="K114" s="33"/>
      <c r="L114" s="82" t="str">
        <f t="shared" si="9"/>
        <v/>
      </c>
      <c r="M114" s="34"/>
      <c r="N114" s="35"/>
      <c r="O114" s="197" t="str">
        <f t="shared" si="6"/>
        <v/>
      </c>
      <c r="V114" s="40">
        <v>221</v>
      </c>
      <c r="W114" s="41" t="s">
        <v>486</v>
      </c>
      <c r="X114" s="42" t="s">
        <v>495</v>
      </c>
      <c r="AA114" s="4" t="s">
        <v>28</v>
      </c>
      <c r="AD114" s="4" t="s">
        <v>496</v>
      </c>
      <c r="AE114" s="4" t="s">
        <v>497</v>
      </c>
      <c r="AF114" s="4">
        <v>1</v>
      </c>
      <c r="AG114" s="4" t="s">
        <v>46</v>
      </c>
    </row>
    <row r="115" spans="2:33">
      <c r="B115" s="1" t="s">
        <v>478</v>
      </c>
      <c r="C115" s="11">
        <v>1308</v>
      </c>
      <c r="D115" s="11">
        <v>227</v>
      </c>
      <c r="E115" s="1" t="s">
        <v>498</v>
      </c>
      <c r="F115" s="2"/>
      <c r="I115" s="32">
        <v>12</v>
      </c>
      <c r="J115" s="203" t="str">
        <f t="shared" si="8"/>
        <v/>
      </c>
      <c r="K115" s="33"/>
      <c r="L115" s="82" t="str">
        <f t="shared" si="9"/>
        <v/>
      </c>
      <c r="M115" s="34"/>
      <c r="N115" s="35"/>
      <c r="O115" s="197" t="str">
        <f t="shared" si="6"/>
        <v/>
      </c>
      <c r="V115" s="40">
        <v>223</v>
      </c>
      <c r="W115" s="41" t="s">
        <v>490</v>
      </c>
      <c r="X115" s="42" t="s">
        <v>499</v>
      </c>
      <c r="AA115" s="4" t="s">
        <v>28</v>
      </c>
      <c r="AD115" s="4" t="s">
        <v>500</v>
      </c>
      <c r="AE115" s="4" t="s">
        <v>501</v>
      </c>
      <c r="AF115" s="4">
        <v>1</v>
      </c>
      <c r="AG115" s="4" t="s">
        <v>40</v>
      </c>
    </row>
    <row r="116" spans="2:33">
      <c r="B116" s="1" t="s">
        <v>478</v>
      </c>
      <c r="C116" s="11">
        <v>1201</v>
      </c>
      <c r="D116" s="11">
        <v>229</v>
      </c>
      <c r="E116" s="1" t="s">
        <v>502</v>
      </c>
      <c r="F116" s="2"/>
      <c r="I116" s="32">
        <v>13</v>
      </c>
      <c r="J116" s="203" t="str">
        <f t="shared" si="8"/>
        <v/>
      </c>
      <c r="K116" s="33"/>
      <c r="L116" s="82" t="str">
        <f t="shared" si="9"/>
        <v/>
      </c>
      <c r="M116" s="34"/>
      <c r="N116" s="35"/>
      <c r="O116" s="197" t="str">
        <f t="shared" si="6"/>
        <v/>
      </c>
      <c r="V116" s="40">
        <v>225</v>
      </c>
      <c r="W116" s="41" t="s">
        <v>494</v>
      </c>
      <c r="X116" s="42" t="s">
        <v>503</v>
      </c>
      <c r="AA116" s="4" t="s">
        <v>28</v>
      </c>
      <c r="AD116" s="4" t="s">
        <v>504</v>
      </c>
      <c r="AE116" s="4" t="s">
        <v>505</v>
      </c>
      <c r="AF116" s="4">
        <v>3</v>
      </c>
      <c r="AG116" s="4" t="s">
        <v>46</v>
      </c>
    </row>
    <row r="117" spans="2:33">
      <c r="B117" s="1" t="s">
        <v>478</v>
      </c>
      <c r="C117" s="11">
        <v>1202</v>
      </c>
      <c r="D117" s="11">
        <v>231</v>
      </c>
      <c r="E117" s="1" t="s">
        <v>506</v>
      </c>
      <c r="F117" s="2"/>
      <c r="I117" s="43">
        <v>14</v>
      </c>
      <c r="J117" s="204" t="str">
        <f t="shared" si="8"/>
        <v/>
      </c>
      <c r="K117" s="44"/>
      <c r="L117" s="83" t="str">
        <f t="shared" si="9"/>
        <v/>
      </c>
      <c r="M117" s="45"/>
      <c r="N117" s="46"/>
      <c r="O117" s="198" t="str">
        <f t="shared" si="6"/>
        <v/>
      </c>
      <c r="V117" s="40">
        <v>227</v>
      </c>
      <c r="W117" s="41" t="s">
        <v>498</v>
      </c>
      <c r="X117" s="42" t="s">
        <v>507</v>
      </c>
      <c r="AA117" s="4" t="s">
        <v>28</v>
      </c>
      <c r="AD117" s="4" t="s">
        <v>508</v>
      </c>
      <c r="AE117" s="4" t="s">
        <v>509</v>
      </c>
      <c r="AF117" s="4">
        <v>2</v>
      </c>
      <c r="AG117" s="4" t="s">
        <v>510</v>
      </c>
    </row>
    <row r="118" spans="2:33">
      <c r="B118" s="1" t="s">
        <v>478</v>
      </c>
      <c r="C118" s="11">
        <v>1203</v>
      </c>
      <c r="D118" s="11">
        <v>233</v>
      </c>
      <c r="E118" s="1" t="s">
        <v>511</v>
      </c>
      <c r="F118" s="2"/>
      <c r="I118" s="51">
        <v>15</v>
      </c>
      <c r="J118" s="205" t="str">
        <f t="shared" si="8"/>
        <v/>
      </c>
      <c r="K118" s="52"/>
      <c r="L118" s="84" t="str">
        <f t="shared" si="9"/>
        <v/>
      </c>
      <c r="M118" s="53"/>
      <c r="N118" s="54"/>
      <c r="O118" s="199" t="str">
        <f t="shared" si="6"/>
        <v/>
      </c>
      <c r="V118" s="40">
        <v>229</v>
      </c>
      <c r="W118" s="41" t="s">
        <v>502</v>
      </c>
      <c r="X118" s="42" t="s">
        <v>512</v>
      </c>
      <c r="AA118" s="4" t="s">
        <v>28</v>
      </c>
      <c r="AD118" s="4" t="s">
        <v>513</v>
      </c>
      <c r="AE118" s="4" t="s">
        <v>514</v>
      </c>
      <c r="AF118" s="4">
        <v>2</v>
      </c>
      <c r="AG118" s="4" t="s">
        <v>40</v>
      </c>
    </row>
    <row r="119" spans="2:33">
      <c r="B119" s="1" t="s">
        <v>478</v>
      </c>
      <c r="C119" s="11">
        <v>1204</v>
      </c>
      <c r="D119" s="11">
        <v>235</v>
      </c>
      <c r="E119" s="1" t="s">
        <v>515</v>
      </c>
      <c r="F119" s="2"/>
      <c r="I119" s="32">
        <v>16</v>
      </c>
      <c r="J119" s="203" t="str">
        <f t="shared" si="8"/>
        <v/>
      </c>
      <c r="K119" s="33"/>
      <c r="L119" s="82" t="str">
        <f t="shared" si="9"/>
        <v/>
      </c>
      <c r="M119" s="34"/>
      <c r="N119" s="35"/>
      <c r="O119" s="197" t="str">
        <f t="shared" si="6"/>
        <v/>
      </c>
      <c r="V119" s="40">
        <v>231</v>
      </c>
      <c r="W119" s="41" t="s">
        <v>506</v>
      </c>
      <c r="X119" s="42" t="s">
        <v>516</v>
      </c>
      <c r="AA119" s="4" t="s">
        <v>28</v>
      </c>
      <c r="AD119" s="4" t="s">
        <v>517</v>
      </c>
      <c r="AE119" s="4" t="s">
        <v>518</v>
      </c>
      <c r="AF119" s="4">
        <v>2</v>
      </c>
      <c r="AG119" s="4" t="s">
        <v>46</v>
      </c>
    </row>
    <row r="120" spans="2:33">
      <c r="B120" s="1" t="s">
        <v>478</v>
      </c>
      <c r="C120" s="11">
        <v>1205</v>
      </c>
      <c r="D120" s="11">
        <v>237</v>
      </c>
      <c r="E120" s="1" t="s">
        <v>519</v>
      </c>
      <c r="F120" s="2"/>
      <c r="I120" s="32">
        <v>17</v>
      </c>
      <c r="J120" s="203" t="str">
        <f t="shared" si="8"/>
        <v/>
      </c>
      <c r="K120" s="33"/>
      <c r="L120" s="82" t="str">
        <f t="shared" si="9"/>
        <v/>
      </c>
      <c r="M120" s="34"/>
      <c r="N120" s="35"/>
      <c r="O120" s="197" t="str">
        <f t="shared" si="6"/>
        <v/>
      </c>
      <c r="V120" s="40">
        <v>233</v>
      </c>
      <c r="W120" s="41" t="s">
        <v>511</v>
      </c>
      <c r="X120" s="42" t="s">
        <v>520</v>
      </c>
      <c r="AA120" s="4" t="s">
        <v>28</v>
      </c>
      <c r="AD120" s="4" t="s">
        <v>521</v>
      </c>
      <c r="AE120" s="4" t="s">
        <v>522</v>
      </c>
      <c r="AF120" s="4">
        <v>2</v>
      </c>
      <c r="AG120" s="4" t="s">
        <v>46</v>
      </c>
    </row>
    <row r="121" spans="2:33">
      <c r="B121" s="1" t="s">
        <v>478</v>
      </c>
      <c r="C121" s="11"/>
      <c r="D121" s="11">
        <v>239</v>
      </c>
      <c r="E121" s="59"/>
      <c r="F121" s="60"/>
      <c r="I121" s="32">
        <v>18</v>
      </c>
      <c r="J121" s="203" t="str">
        <f t="shared" si="8"/>
        <v/>
      </c>
      <c r="K121" s="33"/>
      <c r="L121" s="82" t="str">
        <f t="shared" si="9"/>
        <v/>
      </c>
      <c r="M121" s="34"/>
      <c r="N121" s="35"/>
      <c r="O121" s="197" t="str">
        <f t="shared" si="6"/>
        <v/>
      </c>
      <c r="V121" s="40">
        <v>235</v>
      </c>
      <c r="W121" s="41" t="s">
        <v>515</v>
      </c>
      <c r="X121" s="42" t="s">
        <v>523</v>
      </c>
      <c r="AA121" s="4" t="s">
        <v>28</v>
      </c>
      <c r="AD121" s="4" t="s">
        <v>524</v>
      </c>
      <c r="AE121" s="4" t="s">
        <v>525</v>
      </c>
      <c r="AF121" s="4">
        <v>2</v>
      </c>
      <c r="AG121" s="4" t="s">
        <v>61</v>
      </c>
    </row>
    <row r="122" spans="2:33">
      <c r="B122" s="1" t="s">
        <v>526</v>
      </c>
      <c r="C122" s="11">
        <v>1206</v>
      </c>
      <c r="D122" s="11">
        <v>241</v>
      </c>
      <c r="E122" s="1" t="s">
        <v>527</v>
      </c>
      <c r="F122" s="2"/>
      <c r="I122" s="43">
        <v>19</v>
      </c>
      <c r="J122" s="204" t="str">
        <f t="shared" si="8"/>
        <v/>
      </c>
      <c r="K122" s="44"/>
      <c r="L122" s="83" t="str">
        <f t="shared" si="9"/>
        <v/>
      </c>
      <c r="M122" s="45"/>
      <c r="N122" s="46"/>
      <c r="O122" s="198" t="str">
        <f t="shared" si="6"/>
        <v/>
      </c>
      <c r="V122" s="40">
        <v>237</v>
      </c>
      <c r="W122" s="41" t="s">
        <v>519</v>
      </c>
      <c r="X122" s="42" t="s">
        <v>528</v>
      </c>
      <c r="AA122" s="4" t="s">
        <v>28</v>
      </c>
      <c r="AD122" s="4" t="s">
        <v>529</v>
      </c>
      <c r="AE122" s="4" t="s">
        <v>530</v>
      </c>
      <c r="AF122" s="4">
        <v>3</v>
      </c>
      <c r="AG122" s="4" t="s">
        <v>46</v>
      </c>
    </row>
    <row r="123" spans="2:33">
      <c r="B123" s="1" t="s">
        <v>526</v>
      </c>
      <c r="C123" s="11">
        <v>1207</v>
      </c>
      <c r="D123" s="11">
        <v>243</v>
      </c>
      <c r="E123" s="1" t="s">
        <v>531</v>
      </c>
      <c r="F123" s="2"/>
      <c r="I123" s="51">
        <v>20</v>
      </c>
      <c r="J123" s="205" t="str">
        <f t="shared" si="8"/>
        <v/>
      </c>
      <c r="K123" s="52"/>
      <c r="L123" s="84" t="str">
        <f t="shared" si="9"/>
        <v/>
      </c>
      <c r="M123" s="53"/>
      <c r="N123" s="54"/>
      <c r="O123" s="199" t="str">
        <f t="shared" si="6"/>
        <v/>
      </c>
      <c r="V123" s="40">
        <v>239</v>
      </c>
      <c r="W123" s="41" t="s">
        <v>1568</v>
      </c>
      <c r="X123" s="42" t="s">
        <v>532</v>
      </c>
      <c r="AA123" s="4" t="s">
        <v>28</v>
      </c>
      <c r="AD123" s="4" t="s">
        <v>533</v>
      </c>
      <c r="AE123" s="4" t="s">
        <v>534</v>
      </c>
      <c r="AF123" s="4">
        <v>1</v>
      </c>
      <c r="AG123" s="4" t="s">
        <v>46</v>
      </c>
    </row>
    <row r="124" spans="2:33">
      <c r="B124" s="1" t="s">
        <v>526</v>
      </c>
      <c r="C124" s="11">
        <v>1208</v>
      </c>
      <c r="D124" s="11">
        <v>245</v>
      </c>
      <c r="E124" s="1" t="s">
        <v>535</v>
      </c>
      <c r="F124" s="2"/>
      <c r="I124" s="32">
        <v>21</v>
      </c>
      <c r="J124" s="203" t="str">
        <f t="shared" si="8"/>
        <v/>
      </c>
      <c r="K124" s="33"/>
      <c r="L124" s="82" t="str">
        <f t="shared" si="9"/>
        <v/>
      </c>
      <c r="M124" s="34"/>
      <c r="N124" s="35"/>
      <c r="O124" s="197" t="str">
        <f t="shared" si="6"/>
        <v/>
      </c>
      <c r="V124" s="40">
        <v>241</v>
      </c>
      <c r="W124" s="41" t="s">
        <v>527</v>
      </c>
      <c r="X124" s="42" t="s">
        <v>536</v>
      </c>
      <c r="AA124" s="4" t="s">
        <v>28</v>
      </c>
      <c r="AD124" s="4" t="s">
        <v>537</v>
      </c>
      <c r="AE124" s="4" t="s">
        <v>538</v>
      </c>
      <c r="AF124" s="4">
        <v>3</v>
      </c>
      <c r="AG124" s="4" t="s">
        <v>46</v>
      </c>
    </row>
    <row r="125" spans="2:33">
      <c r="B125" s="1" t="s">
        <v>526</v>
      </c>
      <c r="C125" s="11">
        <v>1209</v>
      </c>
      <c r="D125" s="11">
        <v>247</v>
      </c>
      <c r="E125" s="1" t="s">
        <v>539</v>
      </c>
      <c r="F125" s="2"/>
      <c r="I125" s="32">
        <v>22</v>
      </c>
      <c r="J125" s="203" t="str">
        <f t="shared" si="8"/>
        <v/>
      </c>
      <c r="K125" s="33"/>
      <c r="L125" s="82" t="str">
        <f t="shared" si="9"/>
        <v/>
      </c>
      <c r="M125" s="34"/>
      <c r="N125" s="35"/>
      <c r="O125" s="197" t="str">
        <f t="shared" si="6"/>
        <v/>
      </c>
      <c r="V125" s="40">
        <v>243</v>
      </c>
      <c r="W125" s="41" t="s">
        <v>1569</v>
      </c>
      <c r="X125" s="42" t="s">
        <v>540</v>
      </c>
      <c r="AA125" s="4" t="s">
        <v>28</v>
      </c>
      <c r="AD125" s="4" t="s">
        <v>541</v>
      </c>
      <c r="AE125" s="4" t="s">
        <v>542</v>
      </c>
      <c r="AF125" s="4">
        <v>2</v>
      </c>
      <c r="AG125" s="4" t="s">
        <v>46</v>
      </c>
    </row>
    <row r="126" spans="2:33">
      <c r="B126" s="1" t="s">
        <v>526</v>
      </c>
      <c r="C126" s="11">
        <v>1210</v>
      </c>
      <c r="D126" s="11">
        <v>249</v>
      </c>
      <c r="E126" s="1" t="s">
        <v>543</v>
      </c>
      <c r="F126" s="2"/>
      <c r="I126" s="32">
        <v>23</v>
      </c>
      <c r="J126" s="203" t="str">
        <f t="shared" si="8"/>
        <v/>
      </c>
      <c r="K126" s="33"/>
      <c r="L126" s="82" t="str">
        <f t="shared" si="9"/>
        <v/>
      </c>
      <c r="M126" s="34"/>
      <c r="N126" s="35"/>
      <c r="O126" s="197" t="str">
        <f t="shared" si="6"/>
        <v/>
      </c>
      <c r="V126" s="40">
        <v>245</v>
      </c>
      <c r="W126" s="41" t="s">
        <v>535</v>
      </c>
      <c r="X126" s="42" t="s">
        <v>544</v>
      </c>
      <c r="AA126" s="4" t="s">
        <v>28</v>
      </c>
      <c r="AD126" s="4" t="s">
        <v>545</v>
      </c>
      <c r="AE126" s="4" t="s">
        <v>546</v>
      </c>
      <c r="AF126" s="4">
        <v>3</v>
      </c>
      <c r="AG126" s="4" t="s">
        <v>99</v>
      </c>
    </row>
    <row r="127" spans="2:33">
      <c r="B127" s="1" t="s">
        <v>526</v>
      </c>
      <c r="C127" s="11">
        <v>1211</v>
      </c>
      <c r="D127" s="11">
        <v>251</v>
      </c>
      <c r="E127" s="1" t="s">
        <v>547</v>
      </c>
      <c r="F127" s="2"/>
      <c r="I127" s="43">
        <v>24</v>
      </c>
      <c r="J127" s="204" t="str">
        <f t="shared" si="8"/>
        <v/>
      </c>
      <c r="K127" s="44"/>
      <c r="L127" s="83" t="str">
        <f t="shared" si="9"/>
        <v/>
      </c>
      <c r="M127" s="45"/>
      <c r="N127" s="46"/>
      <c r="O127" s="198" t="str">
        <f t="shared" si="6"/>
        <v/>
      </c>
      <c r="V127" s="40">
        <v>247</v>
      </c>
      <c r="W127" s="41" t="s">
        <v>539</v>
      </c>
      <c r="X127" s="42" t="s">
        <v>548</v>
      </c>
      <c r="AA127" s="4" t="s">
        <v>28</v>
      </c>
      <c r="AD127" s="4" t="s">
        <v>549</v>
      </c>
      <c r="AE127" s="4" t="s">
        <v>550</v>
      </c>
      <c r="AF127" s="4">
        <v>2</v>
      </c>
      <c r="AG127" s="4" t="s">
        <v>46</v>
      </c>
    </row>
    <row r="128" spans="2:33">
      <c r="B128" s="1" t="s">
        <v>526</v>
      </c>
      <c r="C128" s="11"/>
      <c r="D128" s="11">
        <v>253</v>
      </c>
      <c r="E128" s="59"/>
      <c r="F128" s="60"/>
      <c r="I128" s="51">
        <v>25</v>
      </c>
      <c r="J128" s="205" t="str">
        <f t="shared" si="8"/>
        <v/>
      </c>
      <c r="K128" s="52"/>
      <c r="L128" s="84" t="str">
        <f t="shared" si="9"/>
        <v/>
      </c>
      <c r="M128" s="53"/>
      <c r="N128" s="54"/>
      <c r="O128" s="199" t="str">
        <f t="shared" si="6"/>
        <v/>
      </c>
      <c r="V128" s="40">
        <v>249</v>
      </c>
      <c r="W128" s="41" t="s">
        <v>543</v>
      </c>
      <c r="X128" s="42" t="s">
        <v>551</v>
      </c>
      <c r="AA128" s="4" t="s">
        <v>28</v>
      </c>
      <c r="AD128" s="4" t="s">
        <v>552</v>
      </c>
      <c r="AE128" s="4" t="s">
        <v>553</v>
      </c>
      <c r="AF128" s="4">
        <v>2</v>
      </c>
      <c r="AG128" s="4" t="s">
        <v>46</v>
      </c>
    </row>
    <row r="129" spans="2:33">
      <c r="B129" s="1" t="s">
        <v>526</v>
      </c>
      <c r="C129" s="11"/>
      <c r="D129" s="11">
        <v>255</v>
      </c>
      <c r="E129" s="59"/>
      <c r="F129" s="60"/>
      <c r="I129" s="32">
        <v>26</v>
      </c>
      <c r="J129" s="203" t="str">
        <f t="shared" si="8"/>
        <v/>
      </c>
      <c r="K129" s="33"/>
      <c r="L129" s="82" t="str">
        <f t="shared" si="9"/>
        <v/>
      </c>
      <c r="M129" s="34"/>
      <c r="N129" s="35"/>
      <c r="O129" s="197" t="str">
        <f t="shared" si="6"/>
        <v/>
      </c>
      <c r="V129" s="40">
        <v>251</v>
      </c>
      <c r="W129" s="41" t="s">
        <v>547</v>
      </c>
      <c r="X129" s="42" t="s">
        <v>554</v>
      </c>
      <c r="AA129" s="4" t="s">
        <v>28</v>
      </c>
      <c r="AD129" s="4" t="s">
        <v>555</v>
      </c>
      <c r="AE129" s="4" t="s">
        <v>556</v>
      </c>
      <c r="AF129" s="4">
        <v>1</v>
      </c>
      <c r="AG129" s="4" t="s">
        <v>87</v>
      </c>
    </row>
    <row r="130" spans="2:33">
      <c r="B130" s="1" t="s">
        <v>526</v>
      </c>
      <c r="C130" s="11"/>
      <c r="D130" s="11">
        <v>257</v>
      </c>
      <c r="E130" s="59"/>
      <c r="F130" s="60"/>
      <c r="I130" s="32">
        <v>27</v>
      </c>
      <c r="J130" s="203" t="str">
        <f t="shared" si="8"/>
        <v/>
      </c>
      <c r="K130" s="33"/>
      <c r="L130" s="82" t="str">
        <f t="shared" si="9"/>
        <v/>
      </c>
      <c r="M130" s="34"/>
      <c r="N130" s="35"/>
      <c r="O130" s="197" t="str">
        <f t="shared" si="6"/>
        <v/>
      </c>
      <c r="V130" s="40">
        <v>253</v>
      </c>
      <c r="W130" s="41" t="s">
        <v>1570</v>
      </c>
      <c r="X130" s="42" t="s">
        <v>557</v>
      </c>
      <c r="AA130" s="4" t="s">
        <v>28</v>
      </c>
      <c r="AD130" s="4" t="s">
        <v>558</v>
      </c>
      <c r="AE130" s="4" t="s">
        <v>559</v>
      </c>
      <c r="AF130" s="4">
        <v>1</v>
      </c>
      <c r="AG130" s="4" t="s">
        <v>61</v>
      </c>
    </row>
    <row r="131" spans="2:33">
      <c r="B131" s="1" t="s">
        <v>560</v>
      </c>
      <c r="C131" s="11">
        <v>1212</v>
      </c>
      <c r="D131" s="11">
        <v>259</v>
      </c>
      <c r="E131" s="1" t="s">
        <v>561</v>
      </c>
      <c r="F131" s="2"/>
      <c r="I131" s="32">
        <v>28</v>
      </c>
      <c r="J131" s="203" t="str">
        <f t="shared" si="8"/>
        <v/>
      </c>
      <c r="K131" s="33"/>
      <c r="L131" s="82" t="str">
        <f t="shared" si="9"/>
        <v/>
      </c>
      <c r="M131" s="34"/>
      <c r="N131" s="35"/>
      <c r="O131" s="197" t="str">
        <f t="shared" si="6"/>
        <v/>
      </c>
      <c r="V131" s="40">
        <v>255</v>
      </c>
      <c r="W131" s="41" t="s">
        <v>1571</v>
      </c>
      <c r="X131" s="42" t="s">
        <v>562</v>
      </c>
      <c r="AA131" s="4" t="s">
        <v>28</v>
      </c>
      <c r="AD131" s="4" t="s">
        <v>563</v>
      </c>
      <c r="AE131" s="4" t="s">
        <v>564</v>
      </c>
      <c r="AF131" s="4">
        <v>3</v>
      </c>
      <c r="AG131" s="4" t="s">
        <v>40</v>
      </c>
    </row>
    <row r="132" spans="2:33">
      <c r="B132" s="1" t="s">
        <v>565</v>
      </c>
      <c r="C132" s="11">
        <v>1401</v>
      </c>
      <c r="D132" s="11">
        <v>261</v>
      </c>
      <c r="E132" s="1" t="s">
        <v>565</v>
      </c>
      <c r="F132" s="2"/>
      <c r="I132" s="43">
        <v>29</v>
      </c>
      <c r="J132" s="204" t="str">
        <f t="shared" si="8"/>
        <v/>
      </c>
      <c r="K132" s="44"/>
      <c r="L132" s="83" t="str">
        <f t="shared" si="9"/>
        <v/>
      </c>
      <c r="M132" s="45"/>
      <c r="N132" s="46"/>
      <c r="O132" s="198" t="str">
        <f t="shared" ref="O132:O195" si="10">IF($V$2="","",VLOOKUP($V$2,$V$4:$W$700,2,1))</f>
        <v/>
      </c>
      <c r="V132" s="40">
        <v>257</v>
      </c>
      <c r="W132" s="41" t="s">
        <v>70</v>
      </c>
      <c r="X132" s="42" t="s">
        <v>70</v>
      </c>
      <c r="AA132" s="4" t="s">
        <v>28</v>
      </c>
      <c r="AD132" s="4" t="s">
        <v>566</v>
      </c>
      <c r="AE132" s="4" t="s">
        <v>567</v>
      </c>
      <c r="AF132" s="4">
        <v>3</v>
      </c>
      <c r="AG132" s="4" t="s">
        <v>40</v>
      </c>
    </row>
    <row r="133" spans="2:33">
      <c r="B133" s="1" t="s">
        <v>565</v>
      </c>
      <c r="C133" s="11">
        <v>1402</v>
      </c>
      <c r="D133" s="11">
        <v>263</v>
      </c>
      <c r="E133" s="1" t="s">
        <v>568</v>
      </c>
      <c r="F133" s="2"/>
      <c r="I133" s="51">
        <v>30</v>
      </c>
      <c r="J133" s="205" t="str">
        <f t="shared" si="8"/>
        <v/>
      </c>
      <c r="K133" s="52"/>
      <c r="L133" s="84" t="str">
        <f t="shared" si="9"/>
        <v/>
      </c>
      <c r="M133" s="53"/>
      <c r="N133" s="54"/>
      <c r="O133" s="199" t="str">
        <f t="shared" si="10"/>
        <v/>
      </c>
      <c r="V133" s="40">
        <v>259</v>
      </c>
      <c r="W133" s="41" t="s">
        <v>561</v>
      </c>
      <c r="X133" s="42" t="s">
        <v>569</v>
      </c>
      <c r="AA133" s="4" t="s">
        <v>28</v>
      </c>
      <c r="AD133" s="4" t="s">
        <v>570</v>
      </c>
      <c r="AE133" s="4" t="s">
        <v>571</v>
      </c>
      <c r="AF133" s="4">
        <v>2</v>
      </c>
      <c r="AG133" s="4" t="s">
        <v>46</v>
      </c>
    </row>
    <row r="134" spans="2:33">
      <c r="B134" s="1" t="s">
        <v>565</v>
      </c>
      <c r="C134" s="11">
        <v>1403</v>
      </c>
      <c r="D134" s="11">
        <v>265</v>
      </c>
      <c r="E134" s="1" t="s">
        <v>572</v>
      </c>
      <c r="F134" s="2"/>
      <c r="I134" s="32">
        <v>31</v>
      </c>
      <c r="J134" s="203" t="str">
        <f t="shared" si="8"/>
        <v/>
      </c>
      <c r="K134" s="33"/>
      <c r="L134" s="82" t="str">
        <f t="shared" si="9"/>
        <v/>
      </c>
      <c r="M134" s="34"/>
      <c r="N134" s="35"/>
      <c r="O134" s="197" t="str">
        <f t="shared" si="10"/>
        <v/>
      </c>
      <c r="V134" s="40">
        <v>261</v>
      </c>
      <c r="W134" s="41" t="s">
        <v>565</v>
      </c>
      <c r="X134" s="42" t="s">
        <v>573</v>
      </c>
      <c r="AA134" s="4" t="s">
        <v>28</v>
      </c>
      <c r="AD134" s="4" t="s">
        <v>574</v>
      </c>
      <c r="AE134" s="4" t="s">
        <v>575</v>
      </c>
      <c r="AF134" s="4">
        <v>3</v>
      </c>
      <c r="AG134" s="4" t="s">
        <v>40</v>
      </c>
    </row>
    <row r="135" spans="2:33">
      <c r="B135" s="1" t="s">
        <v>565</v>
      </c>
      <c r="C135" s="11">
        <v>1404</v>
      </c>
      <c r="D135" s="11">
        <v>267</v>
      </c>
      <c r="E135" s="1" t="s">
        <v>576</v>
      </c>
      <c r="F135" s="2"/>
      <c r="I135" s="32">
        <v>32</v>
      </c>
      <c r="J135" s="203" t="str">
        <f t="shared" ref="J135:J166" si="11">IF($V$2="","",($V$2+1)*100+$I135)</f>
        <v/>
      </c>
      <c r="K135" s="33"/>
      <c r="L135" s="82" t="str">
        <f t="shared" si="9"/>
        <v/>
      </c>
      <c r="M135" s="34"/>
      <c r="N135" s="35"/>
      <c r="O135" s="197" t="str">
        <f t="shared" si="10"/>
        <v/>
      </c>
      <c r="V135" s="40">
        <v>263</v>
      </c>
      <c r="W135" s="41" t="s">
        <v>568</v>
      </c>
      <c r="X135" s="42" t="s">
        <v>577</v>
      </c>
      <c r="AA135" s="4" t="s">
        <v>28</v>
      </c>
      <c r="AD135" s="4" t="s">
        <v>578</v>
      </c>
      <c r="AE135" s="4" t="s">
        <v>579</v>
      </c>
      <c r="AF135" s="4">
        <v>1</v>
      </c>
      <c r="AG135" s="4" t="s">
        <v>61</v>
      </c>
    </row>
    <row r="136" spans="2:33">
      <c r="B136" s="1" t="s">
        <v>565</v>
      </c>
      <c r="C136" s="11">
        <v>1405</v>
      </c>
      <c r="D136" s="11">
        <v>269</v>
      </c>
      <c r="E136" s="1" t="s">
        <v>580</v>
      </c>
      <c r="F136" s="2"/>
      <c r="I136" s="32">
        <v>33</v>
      </c>
      <c r="J136" s="203" t="str">
        <f t="shared" si="11"/>
        <v/>
      </c>
      <c r="K136" s="33"/>
      <c r="L136" s="82" t="str">
        <f t="shared" si="9"/>
        <v/>
      </c>
      <c r="M136" s="34"/>
      <c r="N136" s="35"/>
      <c r="O136" s="197" t="str">
        <f t="shared" si="10"/>
        <v/>
      </c>
      <c r="V136" s="40">
        <v>265</v>
      </c>
      <c r="W136" s="41" t="s">
        <v>572</v>
      </c>
      <c r="X136" s="42" t="s">
        <v>581</v>
      </c>
      <c r="AA136" s="4" t="s">
        <v>28</v>
      </c>
      <c r="AD136" s="4" t="s">
        <v>582</v>
      </c>
      <c r="AE136" s="4" t="s">
        <v>583</v>
      </c>
      <c r="AF136" s="4">
        <v>2</v>
      </c>
      <c r="AG136" s="4" t="s">
        <v>46</v>
      </c>
    </row>
    <row r="137" spans="2:33">
      <c r="B137" s="1" t="s">
        <v>565</v>
      </c>
      <c r="C137" s="11">
        <v>1406</v>
      </c>
      <c r="D137" s="11">
        <v>271</v>
      </c>
      <c r="E137" s="1" t="s">
        <v>584</v>
      </c>
      <c r="F137" s="2"/>
      <c r="I137" s="43">
        <v>34</v>
      </c>
      <c r="J137" s="204" t="str">
        <f t="shared" si="11"/>
        <v/>
      </c>
      <c r="K137" s="44"/>
      <c r="L137" s="83" t="str">
        <f t="shared" si="9"/>
        <v/>
      </c>
      <c r="M137" s="45"/>
      <c r="N137" s="46"/>
      <c r="O137" s="198" t="str">
        <f t="shared" si="10"/>
        <v/>
      </c>
      <c r="V137" s="40">
        <v>267</v>
      </c>
      <c r="W137" s="41" t="s">
        <v>576</v>
      </c>
      <c r="X137" s="42" t="s">
        <v>585</v>
      </c>
      <c r="AA137" s="4" t="s">
        <v>28</v>
      </c>
      <c r="AD137" s="4" t="s">
        <v>586</v>
      </c>
      <c r="AE137" s="4" t="s">
        <v>587</v>
      </c>
      <c r="AF137" s="4">
        <v>3</v>
      </c>
      <c r="AG137" s="4" t="s">
        <v>40</v>
      </c>
    </row>
    <row r="138" spans="2:33">
      <c r="B138" s="1" t="s">
        <v>565</v>
      </c>
      <c r="C138" s="11">
        <v>1407</v>
      </c>
      <c r="D138" s="11">
        <v>273</v>
      </c>
      <c r="E138" s="1" t="s">
        <v>588</v>
      </c>
      <c r="F138" s="2"/>
      <c r="I138" s="51">
        <v>35</v>
      </c>
      <c r="J138" s="205" t="str">
        <f t="shared" si="11"/>
        <v/>
      </c>
      <c r="K138" s="52"/>
      <c r="L138" s="84" t="str">
        <f t="shared" si="9"/>
        <v/>
      </c>
      <c r="M138" s="53"/>
      <c r="N138" s="54"/>
      <c r="O138" s="199" t="str">
        <f t="shared" si="10"/>
        <v/>
      </c>
      <c r="V138" s="40">
        <v>269</v>
      </c>
      <c r="W138" s="41" t="s">
        <v>580</v>
      </c>
      <c r="X138" s="42" t="s">
        <v>589</v>
      </c>
      <c r="AA138" s="4" t="s">
        <v>28</v>
      </c>
      <c r="AD138" s="4" t="s">
        <v>590</v>
      </c>
      <c r="AE138" s="4" t="s">
        <v>591</v>
      </c>
      <c r="AF138" s="4">
        <v>1</v>
      </c>
      <c r="AG138" s="4" t="s">
        <v>40</v>
      </c>
    </row>
    <row r="139" spans="2:33">
      <c r="B139" s="1" t="s">
        <v>565</v>
      </c>
      <c r="C139" s="11">
        <v>1408</v>
      </c>
      <c r="D139" s="11">
        <v>275</v>
      </c>
      <c r="E139" s="1" t="s">
        <v>592</v>
      </c>
      <c r="F139" s="2"/>
      <c r="I139" s="32">
        <v>36</v>
      </c>
      <c r="J139" s="203" t="str">
        <f t="shared" si="11"/>
        <v/>
      </c>
      <c r="K139" s="33"/>
      <c r="L139" s="82" t="str">
        <f t="shared" si="9"/>
        <v/>
      </c>
      <c r="M139" s="34"/>
      <c r="N139" s="35"/>
      <c r="O139" s="197" t="str">
        <f t="shared" si="10"/>
        <v/>
      </c>
      <c r="V139" s="40">
        <v>271</v>
      </c>
      <c r="W139" s="41" t="s">
        <v>584</v>
      </c>
      <c r="X139" s="42" t="s">
        <v>593</v>
      </c>
      <c r="AA139" s="4" t="s">
        <v>28</v>
      </c>
      <c r="AD139" s="4" t="s">
        <v>594</v>
      </c>
      <c r="AE139" s="4" t="s">
        <v>595</v>
      </c>
      <c r="AF139" s="4">
        <v>2</v>
      </c>
      <c r="AG139" s="4" t="s">
        <v>46</v>
      </c>
    </row>
    <row r="140" spans="2:33">
      <c r="B140" s="1" t="s">
        <v>565</v>
      </c>
      <c r="C140" s="11">
        <v>1409</v>
      </c>
      <c r="D140" s="11">
        <v>277</v>
      </c>
      <c r="E140" s="1" t="s">
        <v>596</v>
      </c>
      <c r="F140" s="2"/>
      <c r="I140" s="32">
        <v>37</v>
      </c>
      <c r="J140" s="203" t="str">
        <f t="shared" si="11"/>
        <v/>
      </c>
      <c r="K140" s="33"/>
      <c r="L140" s="82" t="str">
        <f t="shared" si="9"/>
        <v/>
      </c>
      <c r="M140" s="34"/>
      <c r="N140" s="35"/>
      <c r="O140" s="197" t="str">
        <f t="shared" si="10"/>
        <v/>
      </c>
      <c r="V140" s="40">
        <v>273</v>
      </c>
      <c r="W140" s="41" t="s">
        <v>588</v>
      </c>
      <c r="X140" s="42" t="s">
        <v>597</v>
      </c>
      <c r="AA140" s="4" t="s">
        <v>28</v>
      </c>
      <c r="AD140" s="4" t="s">
        <v>598</v>
      </c>
      <c r="AE140" s="4" t="s">
        <v>599</v>
      </c>
      <c r="AF140" s="4">
        <v>3</v>
      </c>
      <c r="AG140" s="4" t="s">
        <v>46</v>
      </c>
    </row>
    <row r="141" spans="2:33">
      <c r="B141" s="1" t="s">
        <v>600</v>
      </c>
      <c r="C141" s="11">
        <v>1501</v>
      </c>
      <c r="D141" s="11">
        <v>279</v>
      </c>
      <c r="E141" s="1" t="s">
        <v>601</v>
      </c>
      <c r="F141" s="2"/>
      <c r="I141" s="32">
        <v>38</v>
      </c>
      <c r="J141" s="203" t="str">
        <f t="shared" si="11"/>
        <v/>
      </c>
      <c r="K141" s="33"/>
      <c r="L141" s="82" t="str">
        <f t="shared" si="9"/>
        <v/>
      </c>
      <c r="M141" s="34"/>
      <c r="N141" s="35"/>
      <c r="O141" s="197" t="str">
        <f t="shared" si="10"/>
        <v/>
      </c>
      <c r="V141" s="40">
        <v>275</v>
      </c>
      <c r="W141" s="41" t="s">
        <v>592</v>
      </c>
      <c r="X141" s="42" t="s">
        <v>602</v>
      </c>
      <c r="AA141" s="4" t="s">
        <v>28</v>
      </c>
      <c r="AD141" s="4" t="s">
        <v>603</v>
      </c>
      <c r="AE141" s="4" t="s">
        <v>604</v>
      </c>
      <c r="AF141" s="4">
        <v>3</v>
      </c>
      <c r="AG141" s="4" t="s">
        <v>46</v>
      </c>
    </row>
    <row r="142" spans="2:33">
      <c r="B142" s="1" t="s">
        <v>600</v>
      </c>
      <c r="C142" s="11">
        <v>1502</v>
      </c>
      <c r="D142" s="11">
        <v>281</v>
      </c>
      <c r="E142" s="1" t="s">
        <v>605</v>
      </c>
      <c r="F142" s="2"/>
      <c r="I142" s="43">
        <v>39</v>
      </c>
      <c r="J142" s="204" t="str">
        <f t="shared" si="11"/>
        <v/>
      </c>
      <c r="K142" s="44"/>
      <c r="L142" s="83" t="str">
        <f t="shared" si="9"/>
        <v/>
      </c>
      <c r="M142" s="45"/>
      <c r="N142" s="46"/>
      <c r="O142" s="198" t="str">
        <f t="shared" si="10"/>
        <v/>
      </c>
      <c r="V142" s="40">
        <v>277</v>
      </c>
      <c r="W142" s="41" t="s">
        <v>596</v>
      </c>
      <c r="X142" s="42" t="s">
        <v>606</v>
      </c>
      <c r="AA142" s="4" t="s">
        <v>28</v>
      </c>
      <c r="AD142" s="4" t="s">
        <v>607</v>
      </c>
      <c r="AE142" s="4" t="s">
        <v>608</v>
      </c>
      <c r="AF142" s="4">
        <v>2</v>
      </c>
      <c r="AG142" s="4" t="s">
        <v>61</v>
      </c>
    </row>
    <row r="143" spans="2:33">
      <c r="B143" s="1" t="s">
        <v>600</v>
      </c>
      <c r="C143" s="11">
        <v>1503</v>
      </c>
      <c r="D143" s="11">
        <v>283</v>
      </c>
      <c r="E143" s="1" t="s">
        <v>609</v>
      </c>
      <c r="F143" s="2"/>
      <c r="I143" s="51">
        <v>40</v>
      </c>
      <c r="J143" s="205" t="str">
        <f t="shared" si="11"/>
        <v/>
      </c>
      <c r="K143" s="52"/>
      <c r="L143" s="84" t="str">
        <f t="shared" si="9"/>
        <v/>
      </c>
      <c r="M143" s="53"/>
      <c r="N143" s="54"/>
      <c r="O143" s="199" t="str">
        <f t="shared" si="10"/>
        <v/>
      </c>
      <c r="V143" s="40">
        <v>279</v>
      </c>
      <c r="W143" s="41" t="s">
        <v>601</v>
      </c>
      <c r="X143" s="42" t="s">
        <v>610</v>
      </c>
      <c r="AA143" s="4" t="s">
        <v>28</v>
      </c>
      <c r="AD143" s="4" t="s">
        <v>611</v>
      </c>
      <c r="AE143" s="4" t="s">
        <v>612</v>
      </c>
      <c r="AF143" s="4">
        <v>3</v>
      </c>
      <c r="AG143" s="4" t="s">
        <v>40</v>
      </c>
    </row>
    <row r="144" spans="2:33">
      <c r="B144" s="1" t="s">
        <v>600</v>
      </c>
      <c r="C144" s="11">
        <v>1504</v>
      </c>
      <c r="D144" s="11">
        <v>285</v>
      </c>
      <c r="E144" s="1" t="s">
        <v>613</v>
      </c>
      <c r="F144" s="2"/>
      <c r="I144" s="32">
        <v>41</v>
      </c>
      <c r="J144" s="203" t="str">
        <f t="shared" si="11"/>
        <v/>
      </c>
      <c r="K144" s="33"/>
      <c r="L144" s="82" t="str">
        <f t="shared" si="9"/>
        <v/>
      </c>
      <c r="M144" s="34"/>
      <c r="N144" s="35"/>
      <c r="O144" s="197" t="str">
        <f t="shared" si="10"/>
        <v/>
      </c>
      <c r="V144" s="40">
        <v>281</v>
      </c>
      <c r="W144" s="41" t="s">
        <v>605</v>
      </c>
      <c r="X144" s="42" t="s">
        <v>614</v>
      </c>
      <c r="AA144" s="4" t="s">
        <v>28</v>
      </c>
      <c r="AD144" s="4" t="s">
        <v>615</v>
      </c>
      <c r="AE144" s="4" t="s">
        <v>616</v>
      </c>
      <c r="AF144" s="4">
        <v>3</v>
      </c>
      <c r="AG144" s="4" t="s">
        <v>46</v>
      </c>
    </row>
    <row r="145" spans="2:35">
      <c r="B145" s="1" t="s">
        <v>600</v>
      </c>
      <c r="C145" s="11">
        <v>1505</v>
      </c>
      <c r="D145" s="11">
        <v>287</v>
      </c>
      <c r="E145" s="1" t="s">
        <v>617</v>
      </c>
      <c r="F145" s="2"/>
      <c r="I145" s="32">
        <v>42</v>
      </c>
      <c r="J145" s="203" t="str">
        <f t="shared" si="11"/>
        <v/>
      </c>
      <c r="K145" s="33"/>
      <c r="L145" s="82" t="str">
        <f t="shared" si="9"/>
        <v/>
      </c>
      <c r="M145" s="34"/>
      <c r="N145" s="35"/>
      <c r="O145" s="197" t="str">
        <f t="shared" si="10"/>
        <v/>
      </c>
      <c r="V145" s="40">
        <v>283</v>
      </c>
      <c r="W145" s="41" t="s">
        <v>609</v>
      </c>
      <c r="X145" s="42" t="s">
        <v>618</v>
      </c>
      <c r="AA145" s="4" t="s">
        <v>28</v>
      </c>
      <c r="AD145" s="4" t="s">
        <v>619</v>
      </c>
      <c r="AE145" s="4" t="s">
        <v>620</v>
      </c>
      <c r="AF145" s="4">
        <v>2</v>
      </c>
      <c r="AG145" s="4" t="s">
        <v>46</v>
      </c>
    </row>
    <row r="146" spans="2:35">
      <c r="B146" s="1" t="s">
        <v>600</v>
      </c>
      <c r="C146" s="11">
        <v>1506</v>
      </c>
      <c r="D146" s="11">
        <v>289</v>
      </c>
      <c r="E146" s="1" t="s">
        <v>621</v>
      </c>
      <c r="F146" s="2"/>
      <c r="I146" s="32">
        <v>43</v>
      </c>
      <c r="J146" s="203" t="str">
        <f t="shared" si="11"/>
        <v/>
      </c>
      <c r="K146" s="33"/>
      <c r="L146" s="82" t="str">
        <f t="shared" si="9"/>
        <v/>
      </c>
      <c r="M146" s="34"/>
      <c r="N146" s="35"/>
      <c r="O146" s="197" t="str">
        <f t="shared" si="10"/>
        <v/>
      </c>
      <c r="V146" s="40">
        <v>285</v>
      </c>
      <c r="W146" s="41" t="s">
        <v>613</v>
      </c>
      <c r="X146" s="42" t="s">
        <v>622</v>
      </c>
      <c r="AA146" s="4" t="s">
        <v>28</v>
      </c>
      <c r="AD146" s="4" t="s">
        <v>623</v>
      </c>
      <c r="AE146" s="4" t="s">
        <v>624</v>
      </c>
      <c r="AF146" s="4">
        <v>2</v>
      </c>
      <c r="AG146" s="4" t="s">
        <v>46</v>
      </c>
    </row>
    <row r="147" spans="2:35">
      <c r="B147" s="1" t="s">
        <v>625</v>
      </c>
      <c r="C147" s="11">
        <v>1507</v>
      </c>
      <c r="D147" s="11">
        <v>291</v>
      </c>
      <c r="E147" s="1" t="s">
        <v>626</v>
      </c>
      <c r="F147" s="2"/>
      <c r="I147" s="43">
        <v>44</v>
      </c>
      <c r="J147" s="204" t="str">
        <f t="shared" si="11"/>
        <v/>
      </c>
      <c r="K147" s="44"/>
      <c r="L147" s="83" t="str">
        <f t="shared" si="9"/>
        <v/>
      </c>
      <c r="M147" s="45"/>
      <c r="N147" s="46"/>
      <c r="O147" s="198" t="str">
        <f t="shared" si="10"/>
        <v/>
      </c>
      <c r="V147" s="40">
        <v>287</v>
      </c>
      <c r="W147" s="41" t="s">
        <v>70</v>
      </c>
      <c r="AA147" s="4" t="s">
        <v>28</v>
      </c>
      <c r="AD147" s="4" t="s">
        <v>627</v>
      </c>
      <c r="AE147" s="4" t="s">
        <v>628</v>
      </c>
      <c r="AF147" s="4">
        <v>3</v>
      </c>
      <c r="AG147" s="4" t="s">
        <v>46</v>
      </c>
      <c r="AH147" s="41" t="s">
        <v>617</v>
      </c>
      <c r="AI147" s="74"/>
    </row>
    <row r="148" spans="2:35">
      <c r="B148" s="1" t="s">
        <v>625</v>
      </c>
      <c r="C148" s="11">
        <v>1606</v>
      </c>
      <c r="D148" s="11">
        <v>293</v>
      </c>
      <c r="E148" s="1" t="s">
        <v>629</v>
      </c>
      <c r="F148" s="2"/>
      <c r="I148" s="51">
        <v>45</v>
      </c>
      <c r="J148" s="205" t="str">
        <f t="shared" si="11"/>
        <v/>
      </c>
      <c r="K148" s="52"/>
      <c r="L148" s="84" t="str">
        <f t="shared" si="9"/>
        <v/>
      </c>
      <c r="M148" s="53"/>
      <c r="N148" s="54"/>
      <c r="O148" s="199" t="str">
        <f t="shared" si="10"/>
        <v/>
      </c>
      <c r="V148" s="40">
        <v>289</v>
      </c>
      <c r="W148" s="41" t="s">
        <v>621</v>
      </c>
      <c r="X148" s="42" t="s">
        <v>630</v>
      </c>
      <c r="AA148" s="4" t="s">
        <v>28</v>
      </c>
      <c r="AD148" s="4" t="s">
        <v>631</v>
      </c>
      <c r="AE148" s="4" t="s">
        <v>632</v>
      </c>
      <c r="AF148" s="4">
        <v>1</v>
      </c>
      <c r="AG148" s="4" t="s">
        <v>46</v>
      </c>
    </row>
    <row r="149" spans="2:35">
      <c r="B149" s="1" t="s">
        <v>625</v>
      </c>
      <c r="C149" s="11">
        <v>1601</v>
      </c>
      <c r="D149" s="11">
        <v>295</v>
      </c>
      <c r="E149" s="1" t="s">
        <v>633</v>
      </c>
      <c r="F149" s="2"/>
      <c r="I149" s="32">
        <v>46</v>
      </c>
      <c r="J149" s="203" t="str">
        <f t="shared" si="11"/>
        <v/>
      </c>
      <c r="K149" s="33"/>
      <c r="L149" s="82" t="str">
        <f t="shared" si="9"/>
        <v/>
      </c>
      <c r="M149" s="34"/>
      <c r="N149" s="35"/>
      <c r="O149" s="197" t="str">
        <f t="shared" si="10"/>
        <v/>
      </c>
      <c r="V149" s="40">
        <v>291</v>
      </c>
      <c r="W149" s="41" t="s">
        <v>626</v>
      </c>
      <c r="X149" s="42" t="s">
        <v>634</v>
      </c>
      <c r="AA149" s="4" t="s">
        <v>28</v>
      </c>
      <c r="AD149" s="4" t="s">
        <v>635</v>
      </c>
      <c r="AE149" s="4" t="s">
        <v>636</v>
      </c>
      <c r="AF149" s="4">
        <v>2</v>
      </c>
      <c r="AG149" s="4" t="s">
        <v>46</v>
      </c>
    </row>
    <row r="150" spans="2:35">
      <c r="B150" s="1" t="s">
        <v>625</v>
      </c>
      <c r="C150" s="11">
        <v>1602</v>
      </c>
      <c r="D150" s="11">
        <v>297</v>
      </c>
      <c r="E150" s="1" t="s">
        <v>637</v>
      </c>
      <c r="F150" s="2"/>
      <c r="I150" s="32">
        <v>47</v>
      </c>
      <c r="J150" s="203" t="str">
        <f t="shared" si="11"/>
        <v/>
      </c>
      <c r="K150" s="33"/>
      <c r="L150" s="82" t="str">
        <f t="shared" si="9"/>
        <v/>
      </c>
      <c r="M150" s="34"/>
      <c r="N150" s="35"/>
      <c r="O150" s="197" t="str">
        <f t="shared" si="10"/>
        <v/>
      </c>
      <c r="V150" s="40">
        <v>293</v>
      </c>
      <c r="W150" s="41" t="s">
        <v>629</v>
      </c>
      <c r="X150" s="42" t="s">
        <v>638</v>
      </c>
      <c r="AA150" s="4" t="s">
        <v>28</v>
      </c>
      <c r="AD150" s="4" t="s">
        <v>639</v>
      </c>
      <c r="AE150" s="4" t="s">
        <v>640</v>
      </c>
      <c r="AF150" s="4">
        <v>3</v>
      </c>
      <c r="AG150" s="4" t="s">
        <v>93</v>
      </c>
    </row>
    <row r="151" spans="2:35">
      <c r="B151" s="1" t="s">
        <v>625</v>
      </c>
      <c r="C151" s="11">
        <v>1603</v>
      </c>
      <c r="D151" s="11">
        <v>299</v>
      </c>
      <c r="E151" s="1" t="s">
        <v>641</v>
      </c>
      <c r="F151" s="2"/>
      <c r="I151" s="32">
        <v>48</v>
      </c>
      <c r="J151" s="203" t="str">
        <f t="shared" si="11"/>
        <v/>
      </c>
      <c r="K151" s="33"/>
      <c r="L151" s="82" t="str">
        <f t="shared" si="9"/>
        <v/>
      </c>
      <c r="M151" s="34"/>
      <c r="N151" s="35"/>
      <c r="O151" s="197" t="str">
        <f t="shared" si="10"/>
        <v/>
      </c>
      <c r="V151" s="40">
        <v>295</v>
      </c>
      <c r="W151" s="41" t="s">
        <v>633</v>
      </c>
      <c r="X151" s="42" t="s">
        <v>642</v>
      </c>
      <c r="AA151" s="4" t="s">
        <v>28</v>
      </c>
      <c r="AD151" s="4" t="s">
        <v>643</v>
      </c>
      <c r="AE151" s="4" t="s">
        <v>644</v>
      </c>
      <c r="AF151" s="4">
        <v>1</v>
      </c>
      <c r="AG151" s="4" t="s">
        <v>46</v>
      </c>
    </row>
    <row r="152" spans="2:35">
      <c r="B152" s="1" t="s">
        <v>625</v>
      </c>
      <c r="C152" s="11">
        <v>1604</v>
      </c>
      <c r="D152" s="11">
        <v>301</v>
      </c>
      <c r="E152" s="1" t="s">
        <v>645</v>
      </c>
      <c r="F152" s="2"/>
      <c r="I152" s="43">
        <v>49</v>
      </c>
      <c r="J152" s="204" t="str">
        <f t="shared" si="11"/>
        <v/>
      </c>
      <c r="K152" s="44"/>
      <c r="L152" s="83" t="str">
        <f t="shared" si="9"/>
        <v/>
      </c>
      <c r="M152" s="45"/>
      <c r="N152" s="46"/>
      <c r="O152" s="198" t="str">
        <f t="shared" si="10"/>
        <v/>
      </c>
      <c r="V152" s="40">
        <v>297</v>
      </c>
      <c r="W152" s="41" t="s">
        <v>637</v>
      </c>
      <c r="X152" s="42" t="s">
        <v>646</v>
      </c>
      <c r="AA152" s="4" t="s">
        <v>28</v>
      </c>
      <c r="AD152" s="4" t="s">
        <v>647</v>
      </c>
      <c r="AE152" s="4" t="s">
        <v>648</v>
      </c>
      <c r="AF152" s="4">
        <v>2</v>
      </c>
      <c r="AG152" s="4" t="s">
        <v>46</v>
      </c>
    </row>
    <row r="153" spans="2:35">
      <c r="B153" s="1" t="s">
        <v>625</v>
      </c>
      <c r="C153" s="11">
        <v>1605</v>
      </c>
      <c r="D153" s="11">
        <v>303</v>
      </c>
      <c r="E153" s="1" t="s">
        <v>649</v>
      </c>
      <c r="F153" s="2"/>
      <c r="I153" s="51">
        <v>50</v>
      </c>
      <c r="J153" s="205" t="str">
        <f t="shared" si="11"/>
        <v/>
      </c>
      <c r="K153" s="52"/>
      <c r="L153" s="84" t="str">
        <f t="shared" si="9"/>
        <v/>
      </c>
      <c r="M153" s="53"/>
      <c r="N153" s="54"/>
      <c r="O153" s="199" t="str">
        <f t="shared" si="10"/>
        <v/>
      </c>
      <c r="V153" s="40">
        <v>299</v>
      </c>
      <c r="W153" s="41" t="s">
        <v>641</v>
      </c>
      <c r="X153" s="42" t="s">
        <v>650</v>
      </c>
      <c r="AA153" s="4" t="s">
        <v>28</v>
      </c>
      <c r="AD153" s="4" t="s">
        <v>651</v>
      </c>
      <c r="AE153" s="4" t="s">
        <v>652</v>
      </c>
      <c r="AF153" s="4">
        <v>3</v>
      </c>
      <c r="AG153" s="4" t="s">
        <v>46</v>
      </c>
    </row>
    <row r="154" spans="2:35">
      <c r="B154" s="1" t="s">
        <v>625</v>
      </c>
      <c r="C154" s="11">
        <v>1607</v>
      </c>
      <c r="D154" s="11">
        <v>305</v>
      </c>
      <c r="E154" s="1" t="s">
        <v>653</v>
      </c>
      <c r="F154" s="2"/>
      <c r="I154" s="32">
        <v>51</v>
      </c>
      <c r="J154" s="203" t="str">
        <f t="shared" si="11"/>
        <v/>
      </c>
      <c r="K154" s="33"/>
      <c r="L154" s="82" t="str">
        <f t="shared" si="9"/>
        <v/>
      </c>
      <c r="M154" s="34"/>
      <c r="N154" s="35"/>
      <c r="O154" s="197" t="str">
        <f t="shared" si="10"/>
        <v/>
      </c>
      <c r="V154" s="40">
        <v>301</v>
      </c>
      <c r="W154" s="41" t="s">
        <v>645</v>
      </c>
      <c r="X154" s="42" t="s">
        <v>654</v>
      </c>
      <c r="AA154" s="4" t="s">
        <v>28</v>
      </c>
      <c r="AD154" s="4" t="s">
        <v>655</v>
      </c>
      <c r="AE154" s="4" t="s">
        <v>656</v>
      </c>
      <c r="AF154" s="4">
        <v>2</v>
      </c>
      <c r="AG154" s="4" t="s">
        <v>40</v>
      </c>
    </row>
    <row r="155" spans="2:35">
      <c r="B155" s="1" t="s">
        <v>625</v>
      </c>
      <c r="C155" s="11"/>
      <c r="D155" s="11">
        <v>307</v>
      </c>
      <c r="E155" s="59"/>
      <c r="F155" s="60"/>
      <c r="I155" s="32">
        <v>52</v>
      </c>
      <c r="J155" s="203" t="str">
        <f t="shared" si="11"/>
        <v/>
      </c>
      <c r="K155" s="33"/>
      <c r="L155" s="82" t="str">
        <f t="shared" si="9"/>
        <v/>
      </c>
      <c r="M155" s="34"/>
      <c r="N155" s="35"/>
      <c r="O155" s="197" t="str">
        <f t="shared" si="10"/>
        <v/>
      </c>
      <c r="V155" s="40">
        <v>303</v>
      </c>
      <c r="W155" s="41" t="s">
        <v>649</v>
      </c>
      <c r="X155" s="42" t="s">
        <v>657</v>
      </c>
      <c r="AA155" s="4" t="s">
        <v>28</v>
      </c>
      <c r="AD155" s="4" t="s">
        <v>658</v>
      </c>
      <c r="AE155" s="4" t="s">
        <v>659</v>
      </c>
      <c r="AF155" s="4">
        <v>2</v>
      </c>
      <c r="AG155" s="4" t="s">
        <v>40</v>
      </c>
    </row>
    <row r="156" spans="2:35">
      <c r="B156" s="1" t="s">
        <v>660</v>
      </c>
      <c r="C156" s="11">
        <v>1608</v>
      </c>
      <c r="D156" s="11">
        <v>309</v>
      </c>
      <c r="E156" s="1" t="s">
        <v>660</v>
      </c>
      <c r="F156" s="2"/>
      <c r="I156" s="32">
        <v>53</v>
      </c>
      <c r="J156" s="203" t="str">
        <f t="shared" si="11"/>
        <v/>
      </c>
      <c r="K156" s="33"/>
      <c r="L156" s="82" t="str">
        <f t="shared" si="9"/>
        <v/>
      </c>
      <c r="M156" s="34"/>
      <c r="N156" s="35"/>
      <c r="O156" s="197" t="str">
        <f t="shared" si="10"/>
        <v/>
      </c>
      <c r="V156" s="40">
        <v>305</v>
      </c>
      <c r="W156" s="41" t="s">
        <v>653</v>
      </c>
      <c r="X156" s="42" t="s">
        <v>661</v>
      </c>
      <c r="AA156" s="4" t="s">
        <v>28</v>
      </c>
      <c r="AD156" s="4" t="s">
        <v>662</v>
      </c>
      <c r="AE156" s="4" t="s">
        <v>663</v>
      </c>
      <c r="AF156" s="4">
        <v>1</v>
      </c>
      <c r="AG156" s="4" t="s">
        <v>93</v>
      </c>
    </row>
    <row r="157" spans="2:35">
      <c r="B157" s="1" t="s">
        <v>660</v>
      </c>
      <c r="C157" s="11">
        <v>1701</v>
      </c>
      <c r="D157" s="11">
        <v>311</v>
      </c>
      <c r="E157" s="1" t="s">
        <v>664</v>
      </c>
      <c r="F157" s="2"/>
      <c r="I157" s="43">
        <v>54</v>
      </c>
      <c r="J157" s="204" t="str">
        <f t="shared" si="11"/>
        <v/>
      </c>
      <c r="K157" s="44"/>
      <c r="L157" s="83" t="str">
        <f t="shared" si="9"/>
        <v/>
      </c>
      <c r="M157" s="45"/>
      <c r="N157" s="46"/>
      <c r="O157" s="198" t="str">
        <f t="shared" si="10"/>
        <v/>
      </c>
      <c r="V157" s="40">
        <v>307</v>
      </c>
      <c r="W157" s="41" t="s">
        <v>1572</v>
      </c>
      <c r="X157" s="62" t="s">
        <v>70</v>
      </c>
      <c r="AA157" s="4" t="s">
        <v>28</v>
      </c>
      <c r="AD157" s="4" t="s">
        <v>665</v>
      </c>
      <c r="AE157" s="4" t="s">
        <v>666</v>
      </c>
      <c r="AF157" s="4">
        <v>1</v>
      </c>
      <c r="AG157" s="4" t="s">
        <v>46</v>
      </c>
    </row>
    <row r="158" spans="2:35">
      <c r="B158" s="1" t="s">
        <v>660</v>
      </c>
      <c r="C158" s="11">
        <v>1702</v>
      </c>
      <c r="D158" s="11">
        <v>313</v>
      </c>
      <c r="E158" s="1" t="s">
        <v>667</v>
      </c>
      <c r="F158" s="2"/>
      <c r="I158" s="51">
        <v>55</v>
      </c>
      <c r="J158" s="205" t="str">
        <f t="shared" si="11"/>
        <v/>
      </c>
      <c r="K158" s="52"/>
      <c r="L158" s="84" t="str">
        <f t="shared" si="9"/>
        <v/>
      </c>
      <c r="M158" s="53"/>
      <c r="N158" s="54"/>
      <c r="O158" s="199" t="str">
        <f t="shared" si="10"/>
        <v/>
      </c>
      <c r="V158" s="40">
        <v>309</v>
      </c>
      <c r="W158" s="41" t="s">
        <v>660</v>
      </c>
      <c r="X158" s="42" t="s">
        <v>668</v>
      </c>
      <c r="AA158" s="4" t="s">
        <v>28</v>
      </c>
      <c r="AD158" s="4" t="s">
        <v>669</v>
      </c>
      <c r="AE158" s="4" t="s">
        <v>670</v>
      </c>
      <c r="AF158" s="4">
        <v>1</v>
      </c>
      <c r="AG158" s="4" t="s">
        <v>46</v>
      </c>
    </row>
    <row r="159" spans="2:35">
      <c r="B159" s="1" t="s">
        <v>660</v>
      </c>
      <c r="C159" s="11">
        <v>1703</v>
      </c>
      <c r="D159" s="11">
        <v>315</v>
      </c>
      <c r="E159" s="1" t="s">
        <v>671</v>
      </c>
      <c r="F159" s="2"/>
      <c r="I159" s="32">
        <v>56</v>
      </c>
      <c r="J159" s="203" t="str">
        <f t="shared" si="11"/>
        <v/>
      </c>
      <c r="K159" s="33"/>
      <c r="L159" s="82" t="str">
        <f t="shared" si="9"/>
        <v/>
      </c>
      <c r="M159" s="34"/>
      <c r="N159" s="35"/>
      <c r="O159" s="197" t="str">
        <f t="shared" si="10"/>
        <v/>
      </c>
      <c r="V159" s="40">
        <v>311</v>
      </c>
      <c r="W159" s="41" t="s">
        <v>664</v>
      </c>
      <c r="X159" s="42" t="s">
        <v>672</v>
      </c>
      <c r="AA159" s="4" t="s">
        <v>28</v>
      </c>
      <c r="AD159" s="4" t="s">
        <v>673</v>
      </c>
      <c r="AE159" s="4" t="s">
        <v>674</v>
      </c>
      <c r="AF159" s="4">
        <v>1</v>
      </c>
      <c r="AG159" s="4" t="s">
        <v>40</v>
      </c>
    </row>
    <row r="160" spans="2:35">
      <c r="B160" s="1" t="s">
        <v>660</v>
      </c>
      <c r="C160" s="11">
        <v>1704</v>
      </c>
      <c r="D160" s="11">
        <v>317</v>
      </c>
      <c r="E160" s="1" t="s">
        <v>675</v>
      </c>
      <c r="F160" s="2"/>
      <c r="I160" s="32">
        <v>57</v>
      </c>
      <c r="J160" s="203" t="str">
        <f t="shared" si="11"/>
        <v/>
      </c>
      <c r="K160" s="33"/>
      <c r="L160" s="82" t="str">
        <f t="shared" si="9"/>
        <v/>
      </c>
      <c r="M160" s="34"/>
      <c r="N160" s="35"/>
      <c r="O160" s="197" t="str">
        <f t="shared" si="10"/>
        <v/>
      </c>
      <c r="V160" s="40">
        <v>313</v>
      </c>
      <c r="W160" s="41" t="s">
        <v>667</v>
      </c>
      <c r="X160" s="42" t="s">
        <v>676</v>
      </c>
      <c r="AA160" s="4" t="s">
        <v>28</v>
      </c>
      <c r="AD160" s="4" t="s">
        <v>677</v>
      </c>
      <c r="AE160" s="4" t="s">
        <v>678</v>
      </c>
      <c r="AF160" s="4">
        <v>1</v>
      </c>
      <c r="AG160" s="4" t="s">
        <v>40</v>
      </c>
    </row>
    <row r="161" spans="2:35">
      <c r="B161" s="1" t="s">
        <v>679</v>
      </c>
      <c r="C161" s="11"/>
      <c r="D161" s="11">
        <v>319</v>
      </c>
      <c r="E161" s="1" t="s">
        <v>680</v>
      </c>
      <c r="F161" s="2"/>
      <c r="I161" s="32">
        <v>58</v>
      </c>
      <c r="J161" s="203" t="str">
        <f t="shared" si="11"/>
        <v/>
      </c>
      <c r="K161" s="33"/>
      <c r="L161" s="82" t="str">
        <f t="shared" si="9"/>
        <v/>
      </c>
      <c r="M161" s="34"/>
      <c r="N161" s="35"/>
      <c r="O161" s="197" t="str">
        <f t="shared" si="10"/>
        <v/>
      </c>
      <c r="V161" s="40">
        <v>315</v>
      </c>
      <c r="W161" s="41" t="s">
        <v>671</v>
      </c>
      <c r="X161" s="42" t="s">
        <v>681</v>
      </c>
      <c r="AA161" s="4" t="s">
        <v>28</v>
      </c>
      <c r="AD161" s="4" t="s">
        <v>682</v>
      </c>
      <c r="AE161" s="4" t="s">
        <v>683</v>
      </c>
      <c r="AF161" s="4">
        <v>2</v>
      </c>
      <c r="AG161" s="4" t="s">
        <v>46</v>
      </c>
    </row>
    <row r="162" spans="2:35">
      <c r="B162" s="1" t="s">
        <v>684</v>
      </c>
      <c r="C162" s="11"/>
      <c r="D162" s="11">
        <v>321</v>
      </c>
      <c r="E162" s="1" t="s">
        <v>685</v>
      </c>
      <c r="F162" s="2"/>
      <c r="I162" s="43">
        <v>59</v>
      </c>
      <c r="J162" s="204" t="str">
        <f t="shared" si="11"/>
        <v/>
      </c>
      <c r="K162" s="44"/>
      <c r="L162" s="83" t="str">
        <f t="shared" si="9"/>
        <v/>
      </c>
      <c r="M162" s="45"/>
      <c r="N162" s="46"/>
      <c r="O162" s="198" t="str">
        <f t="shared" si="10"/>
        <v/>
      </c>
      <c r="V162" s="40">
        <v>317</v>
      </c>
      <c r="W162" s="41" t="s">
        <v>675</v>
      </c>
      <c r="X162" s="42" t="s">
        <v>686</v>
      </c>
      <c r="AA162" s="4" t="s">
        <v>687</v>
      </c>
      <c r="AD162" s="4" t="s">
        <v>688</v>
      </c>
      <c r="AE162" s="4" t="s">
        <v>689</v>
      </c>
      <c r="AF162" s="4">
        <v>2</v>
      </c>
      <c r="AG162" s="4" t="s">
        <v>46</v>
      </c>
    </row>
    <row r="163" spans="2:35">
      <c r="B163" s="1" t="s">
        <v>684</v>
      </c>
      <c r="C163" s="11"/>
      <c r="D163" s="11">
        <v>323</v>
      </c>
      <c r="E163" s="1" t="s">
        <v>690</v>
      </c>
      <c r="F163" s="2"/>
      <c r="I163" s="51">
        <v>60</v>
      </c>
      <c r="J163" s="205" t="str">
        <f t="shared" si="11"/>
        <v/>
      </c>
      <c r="K163" s="52"/>
      <c r="L163" s="84" t="str">
        <f t="shared" si="9"/>
        <v/>
      </c>
      <c r="M163" s="53"/>
      <c r="N163" s="54"/>
      <c r="O163" s="199" t="str">
        <f t="shared" si="10"/>
        <v/>
      </c>
      <c r="V163" s="40">
        <v>319</v>
      </c>
      <c r="W163" s="41" t="s">
        <v>680</v>
      </c>
      <c r="X163" s="42" t="s">
        <v>691</v>
      </c>
      <c r="AA163" s="4" t="s">
        <v>687</v>
      </c>
      <c r="AD163" s="4" t="s">
        <v>692</v>
      </c>
      <c r="AE163" s="4" t="s">
        <v>693</v>
      </c>
      <c r="AF163" s="4">
        <v>1</v>
      </c>
      <c r="AG163" s="4" t="s">
        <v>46</v>
      </c>
    </row>
    <row r="164" spans="2:35">
      <c r="B164" s="1" t="s">
        <v>684</v>
      </c>
      <c r="C164" s="11"/>
      <c r="D164" s="11">
        <v>325</v>
      </c>
      <c r="E164" s="1" t="s">
        <v>694</v>
      </c>
      <c r="F164" s="2"/>
      <c r="I164" s="32">
        <v>61</v>
      </c>
      <c r="J164" s="203" t="str">
        <f t="shared" si="11"/>
        <v/>
      </c>
      <c r="K164" s="33"/>
      <c r="L164" s="82" t="str">
        <f t="shared" si="9"/>
        <v/>
      </c>
      <c r="M164" s="34"/>
      <c r="N164" s="35"/>
      <c r="O164" s="197" t="str">
        <f t="shared" si="10"/>
        <v/>
      </c>
      <c r="V164" s="40">
        <v>321</v>
      </c>
      <c r="W164" s="41" t="s">
        <v>685</v>
      </c>
      <c r="X164" s="42" t="s">
        <v>695</v>
      </c>
      <c r="AA164" s="4" t="s">
        <v>687</v>
      </c>
      <c r="AD164" s="4" t="s">
        <v>696</v>
      </c>
      <c r="AE164" s="4" t="s">
        <v>697</v>
      </c>
      <c r="AF164" s="4">
        <v>2</v>
      </c>
      <c r="AG164" s="4" t="s">
        <v>40</v>
      </c>
    </row>
    <row r="165" spans="2:35">
      <c r="B165" s="1" t="s">
        <v>684</v>
      </c>
      <c r="C165" s="11"/>
      <c r="D165" s="11">
        <v>327</v>
      </c>
      <c r="E165" s="1" t="s">
        <v>698</v>
      </c>
      <c r="F165" s="2"/>
      <c r="I165" s="32">
        <v>62</v>
      </c>
      <c r="J165" s="203" t="str">
        <f t="shared" si="11"/>
        <v/>
      </c>
      <c r="K165" s="33"/>
      <c r="L165" s="82" t="str">
        <f t="shared" si="9"/>
        <v/>
      </c>
      <c r="M165" s="34"/>
      <c r="N165" s="35"/>
      <c r="O165" s="197" t="str">
        <f t="shared" si="10"/>
        <v/>
      </c>
      <c r="V165" s="40">
        <v>323</v>
      </c>
      <c r="W165" s="41" t="s">
        <v>690</v>
      </c>
      <c r="X165" s="42" t="s">
        <v>699</v>
      </c>
      <c r="AA165" s="4" t="s">
        <v>687</v>
      </c>
      <c r="AD165" s="4" t="s">
        <v>700</v>
      </c>
      <c r="AE165" s="4" t="s">
        <v>701</v>
      </c>
      <c r="AF165" s="4">
        <v>1</v>
      </c>
      <c r="AG165" s="4" t="s">
        <v>46</v>
      </c>
    </row>
    <row r="166" spans="2:35">
      <c r="B166" s="1" t="s">
        <v>684</v>
      </c>
      <c r="C166" s="11"/>
      <c r="D166" s="11">
        <v>329</v>
      </c>
      <c r="E166" s="1" t="s">
        <v>702</v>
      </c>
      <c r="F166" s="2"/>
      <c r="I166" s="32">
        <v>63</v>
      </c>
      <c r="J166" s="203" t="str">
        <f t="shared" si="11"/>
        <v/>
      </c>
      <c r="K166" s="33"/>
      <c r="L166" s="82" t="str">
        <f t="shared" si="9"/>
        <v/>
      </c>
      <c r="M166" s="34"/>
      <c r="N166" s="35"/>
      <c r="O166" s="197" t="str">
        <f t="shared" si="10"/>
        <v/>
      </c>
      <c r="V166" s="40">
        <v>325</v>
      </c>
      <c r="W166" s="41" t="s">
        <v>694</v>
      </c>
      <c r="X166" s="42" t="s">
        <v>703</v>
      </c>
      <c r="AA166" s="4" t="s">
        <v>687</v>
      </c>
      <c r="AD166" s="4" t="s">
        <v>704</v>
      </c>
      <c r="AE166" s="4" t="s">
        <v>705</v>
      </c>
      <c r="AF166" s="4">
        <v>3</v>
      </c>
      <c r="AG166" s="4" t="s">
        <v>46</v>
      </c>
    </row>
    <row r="167" spans="2:35">
      <c r="B167" s="1" t="s">
        <v>684</v>
      </c>
      <c r="C167" s="11"/>
      <c r="D167" s="11">
        <v>331</v>
      </c>
      <c r="E167" s="1" t="s">
        <v>706</v>
      </c>
      <c r="F167" s="2"/>
      <c r="I167" s="43">
        <v>64</v>
      </c>
      <c r="J167" s="204" t="str">
        <f t="shared" ref="J167:J202" si="12">IF($V$2="","",($V$2+1)*100+$I167)</f>
        <v/>
      </c>
      <c r="K167" s="44"/>
      <c r="L167" s="83" t="str">
        <f t="shared" si="9"/>
        <v/>
      </c>
      <c r="M167" s="45"/>
      <c r="N167" s="46"/>
      <c r="O167" s="198" t="str">
        <f t="shared" si="10"/>
        <v/>
      </c>
      <c r="V167" s="40">
        <v>327</v>
      </c>
      <c r="W167" s="41" t="s">
        <v>698</v>
      </c>
      <c r="X167" s="42" t="s">
        <v>707</v>
      </c>
      <c r="AA167" s="4" t="s">
        <v>687</v>
      </c>
      <c r="AD167" s="4" t="s">
        <v>708</v>
      </c>
      <c r="AE167" s="4" t="s">
        <v>709</v>
      </c>
      <c r="AF167" s="4">
        <v>2</v>
      </c>
      <c r="AG167" s="4" t="s">
        <v>46</v>
      </c>
    </row>
    <row r="168" spans="2:35">
      <c r="B168" s="1" t="s">
        <v>684</v>
      </c>
      <c r="C168" s="11"/>
      <c r="D168" s="11">
        <v>333</v>
      </c>
      <c r="E168" s="1" t="s">
        <v>710</v>
      </c>
      <c r="F168" s="2"/>
      <c r="I168" s="51">
        <v>65</v>
      </c>
      <c r="J168" s="205" t="str">
        <f t="shared" si="12"/>
        <v/>
      </c>
      <c r="K168" s="52"/>
      <c r="L168" s="84" t="str">
        <f t="shared" ref="L168:L202" si="13">PHONETIC(K168)</f>
        <v/>
      </c>
      <c r="M168" s="53"/>
      <c r="N168" s="54"/>
      <c r="O168" s="199" t="str">
        <f t="shared" si="10"/>
        <v/>
      </c>
      <c r="V168" s="40">
        <v>329</v>
      </c>
      <c r="W168" s="41" t="s">
        <v>702</v>
      </c>
      <c r="X168" s="42" t="s">
        <v>711</v>
      </c>
      <c r="AA168" s="4" t="s">
        <v>687</v>
      </c>
      <c r="AD168" s="4" t="s">
        <v>712</v>
      </c>
      <c r="AE168" s="4" t="s">
        <v>713</v>
      </c>
      <c r="AF168" s="4">
        <v>1</v>
      </c>
      <c r="AG168" s="4" t="s">
        <v>40</v>
      </c>
    </row>
    <row r="169" spans="2:35">
      <c r="B169" s="1" t="s">
        <v>684</v>
      </c>
      <c r="C169" s="11"/>
      <c r="D169" s="11">
        <v>335</v>
      </c>
      <c r="E169" s="1" t="s">
        <v>714</v>
      </c>
      <c r="F169" s="2"/>
      <c r="I169" s="32">
        <v>66</v>
      </c>
      <c r="J169" s="203" t="str">
        <f t="shared" si="12"/>
        <v/>
      </c>
      <c r="K169" s="33"/>
      <c r="L169" s="82" t="str">
        <f t="shared" si="13"/>
        <v/>
      </c>
      <c r="M169" s="34"/>
      <c r="N169" s="35"/>
      <c r="O169" s="197" t="str">
        <f t="shared" si="10"/>
        <v/>
      </c>
      <c r="V169" s="40">
        <v>331</v>
      </c>
      <c r="W169" s="41" t="s">
        <v>706</v>
      </c>
      <c r="X169" s="42" t="s">
        <v>715</v>
      </c>
      <c r="AA169" s="4" t="s">
        <v>687</v>
      </c>
      <c r="AD169" s="4" t="s">
        <v>716</v>
      </c>
      <c r="AE169" s="4" t="s">
        <v>717</v>
      </c>
      <c r="AF169" s="4">
        <v>2</v>
      </c>
      <c r="AG169" s="4" t="s">
        <v>61</v>
      </c>
    </row>
    <row r="170" spans="2:35">
      <c r="B170" s="1" t="s">
        <v>684</v>
      </c>
      <c r="C170" s="11"/>
      <c r="D170" s="11">
        <v>337</v>
      </c>
      <c r="E170" s="1" t="s">
        <v>684</v>
      </c>
      <c r="F170" s="2"/>
      <c r="I170" s="32">
        <v>67</v>
      </c>
      <c r="J170" s="203" t="str">
        <f t="shared" si="12"/>
        <v/>
      </c>
      <c r="K170" s="33"/>
      <c r="L170" s="82" t="str">
        <f t="shared" si="13"/>
        <v/>
      </c>
      <c r="M170" s="34"/>
      <c r="N170" s="35"/>
      <c r="O170" s="197" t="str">
        <f t="shared" si="10"/>
        <v/>
      </c>
      <c r="V170" s="40">
        <v>333</v>
      </c>
      <c r="W170" s="41" t="s">
        <v>1573</v>
      </c>
      <c r="X170" s="42" t="s">
        <v>718</v>
      </c>
      <c r="AA170" s="4" t="s">
        <v>687</v>
      </c>
      <c r="AD170" s="4" t="s">
        <v>719</v>
      </c>
      <c r="AE170" s="4" t="s">
        <v>720</v>
      </c>
      <c r="AF170" s="4">
        <v>1</v>
      </c>
      <c r="AG170" s="4" t="s">
        <v>46</v>
      </c>
    </row>
    <row r="171" spans="2:35">
      <c r="B171" s="1" t="s">
        <v>721</v>
      </c>
      <c r="C171" s="11"/>
      <c r="D171" s="11">
        <v>339</v>
      </c>
      <c r="E171" s="59"/>
      <c r="F171" s="60"/>
      <c r="I171" s="32">
        <v>68</v>
      </c>
      <c r="J171" s="203" t="str">
        <f t="shared" si="12"/>
        <v/>
      </c>
      <c r="K171" s="33"/>
      <c r="L171" s="82" t="str">
        <f t="shared" si="13"/>
        <v/>
      </c>
      <c r="M171" s="34"/>
      <c r="N171" s="35"/>
      <c r="O171" s="197" t="str">
        <f t="shared" si="10"/>
        <v/>
      </c>
      <c r="V171" s="40">
        <v>335</v>
      </c>
      <c r="W171" s="41" t="s">
        <v>1574</v>
      </c>
      <c r="X171" s="42" t="s">
        <v>722</v>
      </c>
      <c r="AA171" s="4" t="s">
        <v>687</v>
      </c>
      <c r="AD171" s="4" t="s">
        <v>723</v>
      </c>
      <c r="AE171" s="4" t="s">
        <v>724</v>
      </c>
      <c r="AF171" s="4">
        <v>3</v>
      </c>
      <c r="AG171" s="4" t="s">
        <v>46</v>
      </c>
      <c r="AH171" s="41" t="s">
        <v>725</v>
      </c>
      <c r="AI171" s="42"/>
    </row>
    <row r="172" spans="2:35">
      <c r="B172" s="1" t="s">
        <v>721</v>
      </c>
      <c r="C172" s="11"/>
      <c r="D172" s="11">
        <v>341</v>
      </c>
      <c r="E172" s="1" t="s">
        <v>726</v>
      </c>
      <c r="F172" s="2"/>
      <c r="I172" s="43">
        <v>69</v>
      </c>
      <c r="J172" s="204" t="str">
        <f t="shared" si="12"/>
        <v/>
      </c>
      <c r="K172" s="44"/>
      <c r="L172" s="83" t="str">
        <f t="shared" si="13"/>
        <v/>
      </c>
      <c r="M172" s="45"/>
      <c r="N172" s="46"/>
      <c r="O172" s="198" t="str">
        <f t="shared" si="10"/>
        <v/>
      </c>
      <c r="V172" s="40">
        <v>337</v>
      </c>
      <c r="W172" s="41" t="s">
        <v>684</v>
      </c>
      <c r="X172" s="42" t="s">
        <v>727</v>
      </c>
      <c r="AA172" s="4" t="s">
        <v>687</v>
      </c>
      <c r="AD172" s="4" t="s">
        <v>728</v>
      </c>
      <c r="AE172" s="4" t="s">
        <v>729</v>
      </c>
      <c r="AF172" s="4">
        <v>3</v>
      </c>
      <c r="AG172" s="4" t="s">
        <v>40</v>
      </c>
    </row>
    <row r="173" spans="2:35">
      <c r="B173" s="1" t="s">
        <v>721</v>
      </c>
      <c r="C173" s="11"/>
      <c r="D173" s="11">
        <v>343</v>
      </c>
      <c r="E173" s="1" t="s">
        <v>730</v>
      </c>
      <c r="F173" s="2"/>
      <c r="I173" s="51">
        <v>70</v>
      </c>
      <c r="J173" s="205" t="str">
        <f t="shared" si="12"/>
        <v/>
      </c>
      <c r="K173" s="52"/>
      <c r="L173" s="84" t="str">
        <f t="shared" si="13"/>
        <v/>
      </c>
      <c r="M173" s="53"/>
      <c r="N173" s="54"/>
      <c r="O173" s="199" t="str">
        <f t="shared" si="10"/>
        <v/>
      </c>
      <c r="V173" s="40">
        <v>339</v>
      </c>
      <c r="W173" s="41" t="s">
        <v>1575</v>
      </c>
      <c r="X173" s="42" t="s">
        <v>731</v>
      </c>
      <c r="AA173" s="4" t="s">
        <v>687</v>
      </c>
      <c r="AD173" s="4" t="s">
        <v>732</v>
      </c>
      <c r="AE173" s="4" t="s">
        <v>733</v>
      </c>
      <c r="AF173" s="4">
        <v>1</v>
      </c>
      <c r="AG173" s="4" t="s">
        <v>40</v>
      </c>
    </row>
    <row r="174" spans="2:35">
      <c r="B174" s="1" t="s">
        <v>721</v>
      </c>
      <c r="C174" s="11"/>
      <c r="D174" s="11">
        <v>345</v>
      </c>
      <c r="E174" s="1" t="s">
        <v>734</v>
      </c>
      <c r="F174" s="2"/>
      <c r="I174" s="32">
        <v>71</v>
      </c>
      <c r="J174" s="203" t="str">
        <f t="shared" si="12"/>
        <v/>
      </c>
      <c r="K174" s="33"/>
      <c r="L174" s="82" t="str">
        <f t="shared" si="13"/>
        <v/>
      </c>
      <c r="M174" s="34"/>
      <c r="N174" s="35"/>
      <c r="O174" s="197" t="str">
        <f t="shared" si="10"/>
        <v/>
      </c>
      <c r="V174" s="40">
        <v>341</v>
      </c>
      <c r="W174" s="41" t="s">
        <v>726</v>
      </c>
      <c r="X174" s="42" t="s">
        <v>735</v>
      </c>
      <c r="AA174" s="4" t="s">
        <v>687</v>
      </c>
      <c r="AD174" s="4" t="s">
        <v>736</v>
      </c>
      <c r="AE174" s="4" t="s">
        <v>737</v>
      </c>
      <c r="AF174" s="4">
        <v>2</v>
      </c>
      <c r="AG174" s="4" t="s">
        <v>61</v>
      </c>
    </row>
    <row r="175" spans="2:35">
      <c r="B175" s="1" t="s">
        <v>721</v>
      </c>
      <c r="C175" s="11"/>
      <c r="D175" s="11">
        <v>347</v>
      </c>
      <c r="E175" s="1" t="s">
        <v>738</v>
      </c>
      <c r="F175" s="2"/>
      <c r="I175" s="32">
        <v>72</v>
      </c>
      <c r="J175" s="203" t="str">
        <f t="shared" si="12"/>
        <v/>
      </c>
      <c r="K175" s="33"/>
      <c r="L175" s="82" t="str">
        <f t="shared" si="13"/>
        <v/>
      </c>
      <c r="M175" s="34"/>
      <c r="N175" s="35"/>
      <c r="O175" s="197" t="str">
        <f t="shared" si="10"/>
        <v/>
      </c>
      <c r="V175" s="40">
        <v>343</v>
      </c>
      <c r="W175" s="41" t="s">
        <v>730</v>
      </c>
      <c r="X175" s="42" t="s">
        <v>739</v>
      </c>
      <c r="AA175" s="4" t="s">
        <v>687</v>
      </c>
      <c r="AD175" s="4" t="s">
        <v>740</v>
      </c>
      <c r="AE175" s="4" t="s">
        <v>741</v>
      </c>
      <c r="AF175" s="4">
        <v>3</v>
      </c>
      <c r="AG175" s="4" t="s">
        <v>40</v>
      </c>
    </row>
    <row r="176" spans="2:35">
      <c r="B176" s="1" t="s">
        <v>721</v>
      </c>
      <c r="C176" s="11"/>
      <c r="D176" s="11">
        <v>349</v>
      </c>
      <c r="E176" s="1" t="s">
        <v>742</v>
      </c>
      <c r="F176" s="2"/>
      <c r="I176" s="32">
        <v>73</v>
      </c>
      <c r="J176" s="203" t="str">
        <f t="shared" si="12"/>
        <v/>
      </c>
      <c r="K176" s="33"/>
      <c r="L176" s="82" t="str">
        <f t="shared" si="13"/>
        <v/>
      </c>
      <c r="M176" s="34"/>
      <c r="N176" s="35"/>
      <c r="O176" s="197" t="str">
        <f t="shared" si="10"/>
        <v/>
      </c>
      <c r="V176" s="40">
        <v>345</v>
      </c>
      <c r="W176" s="41" t="s">
        <v>734</v>
      </c>
      <c r="X176" s="42" t="s">
        <v>743</v>
      </c>
      <c r="AA176" s="4" t="s">
        <v>687</v>
      </c>
      <c r="AD176" s="4" t="s">
        <v>744</v>
      </c>
      <c r="AE176" s="4" t="s">
        <v>745</v>
      </c>
      <c r="AF176" s="4">
        <v>2</v>
      </c>
      <c r="AG176" s="4" t="s">
        <v>87</v>
      </c>
    </row>
    <row r="177" spans="2:33">
      <c r="B177" s="1" t="s">
        <v>721</v>
      </c>
      <c r="C177" s="11"/>
      <c r="D177" s="11">
        <v>351</v>
      </c>
      <c r="E177" s="59"/>
      <c r="F177" s="60"/>
      <c r="I177" s="43">
        <v>74</v>
      </c>
      <c r="J177" s="204" t="str">
        <f t="shared" si="12"/>
        <v/>
      </c>
      <c r="K177" s="44"/>
      <c r="L177" s="83" t="str">
        <f t="shared" si="13"/>
        <v/>
      </c>
      <c r="M177" s="45"/>
      <c r="N177" s="46"/>
      <c r="O177" s="198" t="str">
        <f t="shared" si="10"/>
        <v/>
      </c>
      <c r="V177" s="40">
        <v>347</v>
      </c>
      <c r="W177" s="41" t="s">
        <v>738</v>
      </c>
      <c r="X177" s="42" t="s">
        <v>746</v>
      </c>
      <c r="AA177" s="4" t="s">
        <v>687</v>
      </c>
      <c r="AD177" s="4" t="s">
        <v>747</v>
      </c>
      <c r="AE177" s="4" t="s">
        <v>748</v>
      </c>
      <c r="AF177" s="4">
        <v>2</v>
      </c>
      <c r="AG177" s="4" t="s">
        <v>46</v>
      </c>
    </row>
    <row r="178" spans="2:33">
      <c r="B178" s="1" t="s">
        <v>749</v>
      </c>
      <c r="C178" s="11"/>
      <c r="D178" s="11">
        <v>353</v>
      </c>
      <c r="E178" s="1" t="s">
        <v>750</v>
      </c>
      <c r="F178" s="2"/>
      <c r="I178" s="51">
        <v>75</v>
      </c>
      <c r="J178" s="205" t="str">
        <f t="shared" si="12"/>
        <v/>
      </c>
      <c r="K178" s="52"/>
      <c r="L178" s="84" t="str">
        <f t="shared" si="13"/>
        <v/>
      </c>
      <c r="M178" s="53"/>
      <c r="N178" s="54"/>
      <c r="O178" s="199" t="str">
        <f t="shared" si="10"/>
        <v/>
      </c>
      <c r="V178" s="40">
        <v>349</v>
      </c>
      <c r="W178" s="41" t="s">
        <v>742</v>
      </c>
      <c r="X178" s="42" t="s">
        <v>751</v>
      </c>
      <c r="AA178" s="4" t="s">
        <v>687</v>
      </c>
      <c r="AD178" s="4" t="s">
        <v>752</v>
      </c>
      <c r="AE178" s="4" t="s">
        <v>753</v>
      </c>
      <c r="AF178" s="4">
        <v>3</v>
      </c>
      <c r="AG178" s="4" t="s">
        <v>46</v>
      </c>
    </row>
    <row r="179" spans="2:33">
      <c r="B179" s="1" t="s">
        <v>749</v>
      </c>
      <c r="C179" s="11"/>
      <c r="D179" s="11">
        <v>355</v>
      </c>
      <c r="E179" s="1" t="s">
        <v>754</v>
      </c>
      <c r="F179" s="2"/>
      <c r="I179" s="32">
        <v>76</v>
      </c>
      <c r="J179" s="203" t="str">
        <f t="shared" si="12"/>
        <v/>
      </c>
      <c r="K179" s="33"/>
      <c r="L179" s="82" t="str">
        <f t="shared" si="13"/>
        <v/>
      </c>
      <c r="M179" s="34"/>
      <c r="N179" s="35"/>
      <c r="O179" s="197" t="str">
        <f t="shared" si="10"/>
        <v/>
      </c>
      <c r="V179" s="40">
        <v>351</v>
      </c>
      <c r="W179" s="41" t="s">
        <v>70</v>
      </c>
      <c r="X179" s="42" t="s">
        <v>70</v>
      </c>
      <c r="AA179" s="4" t="s">
        <v>687</v>
      </c>
      <c r="AD179" s="4" t="s">
        <v>755</v>
      </c>
      <c r="AE179" s="4" t="s">
        <v>756</v>
      </c>
      <c r="AF179" s="4">
        <v>1</v>
      </c>
      <c r="AG179" s="4" t="s">
        <v>61</v>
      </c>
    </row>
    <row r="180" spans="2:33">
      <c r="B180" s="1" t="s">
        <v>749</v>
      </c>
      <c r="C180" s="11"/>
      <c r="D180" s="11">
        <v>357</v>
      </c>
      <c r="E180" s="1" t="s">
        <v>757</v>
      </c>
      <c r="F180" s="2"/>
      <c r="I180" s="32">
        <v>77</v>
      </c>
      <c r="J180" s="203" t="str">
        <f t="shared" si="12"/>
        <v/>
      </c>
      <c r="K180" s="33"/>
      <c r="L180" s="82" t="str">
        <f t="shared" si="13"/>
        <v/>
      </c>
      <c r="M180" s="34"/>
      <c r="N180" s="35"/>
      <c r="O180" s="197" t="str">
        <f t="shared" si="10"/>
        <v/>
      </c>
      <c r="V180" s="40">
        <v>353</v>
      </c>
      <c r="W180" s="41" t="s">
        <v>750</v>
      </c>
      <c r="X180" s="42" t="s">
        <v>758</v>
      </c>
      <c r="AA180" s="4" t="s">
        <v>687</v>
      </c>
      <c r="AD180" s="4" t="s">
        <v>759</v>
      </c>
      <c r="AE180" s="4" t="s">
        <v>760</v>
      </c>
      <c r="AF180" s="4">
        <v>3</v>
      </c>
      <c r="AG180" s="4" t="s">
        <v>40</v>
      </c>
    </row>
    <row r="181" spans="2:33">
      <c r="B181" s="1" t="s">
        <v>749</v>
      </c>
      <c r="C181" s="11"/>
      <c r="D181" s="11">
        <v>359</v>
      </c>
      <c r="E181" s="1" t="s">
        <v>761</v>
      </c>
      <c r="F181" s="2"/>
      <c r="I181" s="32">
        <v>78</v>
      </c>
      <c r="J181" s="203" t="str">
        <f t="shared" si="12"/>
        <v/>
      </c>
      <c r="K181" s="33"/>
      <c r="L181" s="82" t="str">
        <f t="shared" si="13"/>
        <v/>
      </c>
      <c r="M181" s="34"/>
      <c r="N181" s="35"/>
      <c r="O181" s="197" t="str">
        <f t="shared" si="10"/>
        <v/>
      </c>
      <c r="V181" s="40">
        <v>355</v>
      </c>
      <c r="W181" s="41" t="s">
        <v>1576</v>
      </c>
      <c r="X181" s="42" t="s">
        <v>762</v>
      </c>
      <c r="AA181" s="4" t="s">
        <v>687</v>
      </c>
      <c r="AD181" s="4" t="s">
        <v>763</v>
      </c>
      <c r="AE181" s="4" t="s">
        <v>764</v>
      </c>
      <c r="AF181" s="4">
        <v>2</v>
      </c>
      <c r="AG181" s="4" t="s">
        <v>46</v>
      </c>
    </row>
    <row r="182" spans="2:33">
      <c r="B182" s="1" t="s">
        <v>749</v>
      </c>
      <c r="C182" s="11"/>
      <c r="D182" s="11">
        <v>361</v>
      </c>
      <c r="E182" s="1" t="s">
        <v>765</v>
      </c>
      <c r="F182" s="2"/>
      <c r="I182" s="43">
        <v>79</v>
      </c>
      <c r="J182" s="204" t="str">
        <f t="shared" si="12"/>
        <v/>
      </c>
      <c r="K182" s="44"/>
      <c r="L182" s="83" t="str">
        <f t="shared" si="13"/>
        <v/>
      </c>
      <c r="M182" s="45"/>
      <c r="N182" s="46"/>
      <c r="O182" s="198" t="str">
        <f t="shared" si="10"/>
        <v/>
      </c>
      <c r="V182" s="40">
        <v>357</v>
      </c>
      <c r="W182" s="41" t="s">
        <v>757</v>
      </c>
      <c r="X182" s="42" t="s">
        <v>766</v>
      </c>
      <c r="AA182" s="4" t="s">
        <v>687</v>
      </c>
      <c r="AD182" s="4" t="s">
        <v>767</v>
      </c>
      <c r="AE182" s="4" t="s">
        <v>768</v>
      </c>
      <c r="AF182" s="4">
        <v>2</v>
      </c>
      <c r="AG182" s="4" t="s">
        <v>46</v>
      </c>
    </row>
    <row r="183" spans="2:33">
      <c r="B183" s="1" t="s">
        <v>749</v>
      </c>
      <c r="C183" s="11"/>
      <c r="D183" s="11">
        <v>363</v>
      </c>
      <c r="E183" s="1" t="s">
        <v>769</v>
      </c>
      <c r="F183" s="2"/>
      <c r="I183" s="51">
        <v>80</v>
      </c>
      <c r="J183" s="205" t="str">
        <f t="shared" si="12"/>
        <v/>
      </c>
      <c r="K183" s="52"/>
      <c r="L183" s="84" t="str">
        <f t="shared" si="13"/>
        <v/>
      </c>
      <c r="M183" s="53"/>
      <c r="N183" s="54"/>
      <c r="O183" s="199" t="str">
        <f t="shared" si="10"/>
        <v/>
      </c>
      <c r="V183" s="40">
        <v>359</v>
      </c>
      <c r="W183" s="41" t="s">
        <v>761</v>
      </c>
      <c r="X183" s="42" t="s">
        <v>770</v>
      </c>
      <c r="AA183" s="4" t="s">
        <v>687</v>
      </c>
      <c r="AD183" s="4" t="s">
        <v>771</v>
      </c>
      <c r="AE183" s="4" t="s">
        <v>772</v>
      </c>
      <c r="AF183" s="4">
        <v>3</v>
      </c>
      <c r="AG183" s="4" t="s">
        <v>46</v>
      </c>
    </row>
    <row r="184" spans="2:33">
      <c r="B184" s="1" t="s">
        <v>749</v>
      </c>
      <c r="C184" s="11"/>
      <c r="D184" s="11">
        <v>365</v>
      </c>
      <c r="E184" s="1" t="s">
        <v>773</v>
      </c>
      <c r="F184" s="2"/>
      <c r="I184" s="32">
        <v>81</v>
      </c>
      <c r="J184" s="203" t="str">
        <f t="shared" si="12"/>
        <v/>
      </c>
      <c r="K184" s="33"/>
      <c r="L184" s="82" t="str">
        <f t="shared" si="13"/>
        <v/>
      </c>
      <c r="M184" s="34"/>
      <c r="N184" s="35"/>
      <c r="O184" s="197" t="str">
        <f t="shared" si="10"/>
        <v/>
      </c>
      <c r="V184" s="40">
        <v>361</v>
      </c>
      <c r="W184" s="41" t="s">
        <v>765</v>
      </c>
      <c r="X184" s="42" t="s">
        <v>774</v>
      </c>
      <c r="AA184" s="4" t="s">
        <v>687</v>
      </c>
      <c r="AD184" s="4" t="s">
        <v>775</v>
      </c>
      <c r="AE184" s="4" t="s">
        <v>776</v>
      </c>
      <c r="AF184" s="4">
        <v>1</v>
      </c>
      <c r="AG184" s="4" t="s">
        <v>40</v>
      </c>
    </row>
    <row r="185" spans="2:33">
      <c r="B185" s="1" t="s">
        <v>749</v>
      </c>
      <c r="C185" s="11"/>
      <c r="D185" s="11">
        <v>367</v>
      </c>
      <c r="E185" s="1" t="s">
        <v>777</v>
      </c>
      <c r="F185" s="2"/>
      <c r="I185" s="32">
        <v>82</v>
      </c>
      <c r="J185" s="203" t="str">
        <f t="shared" si="12"/>
        <v/>
      </c>
      <c r="K185" s="33"/>
      <c r="L185" s="82" t="str">
        <f t="shared" si="13"/>
        <v/>
      </c>
      <c r="M185" s="34"/>
      <c r="N185" s="35"/>
      <c r="O185" s="197" t="str">
        <f t="shared" si="10"/>
        <v/>
      </c>
      <c r="V185" s="40">
        <v>363</v>
      </c>
      <c r="W185" s="41" t="s">
        <v>1577</v>
      </c>
      <c r="X185" s="42" t="s">
        <v>778</v>
      </c>
      <c r="AA185" s="4" t="s">
        <v>687</v>
      </c>
      <c r="AD185" s="4" t="s">
        <v>779</v>
      </c>
      <c r="AE185" s="4" t="s">
        <v>780</v>
      </c>
      <c r="AF185" s="4">
        <v>1</v>
      </c>
      <c r="AG185" s="4" t="s">
        <v>40</v>
      </c>
    </row>
    <row r="186" spans="2:33">
      <c r="B186" s="1" t="s">
        <v>749</v>
      </c>
      <c r="C186" s="11"/>
      <c r="D186" s="11">
        <v>369</v>
      </c>
      <c r="E186" s="59"/>
      <c r="F186" s="60"/>
      <c r="I186" s="32">
        <v>83</v>
      </c>
      <c r="J186" s="203" t="str">
        <f t="shared" si="12"/>
        <v/>
      </c>
      <c r="K186" s="33"/>
      <c r="L186" s="82" t="str">
        <f t="shared" si="13"/>
        <v/>
      </c>
      <c r="M186" s="34"/>
      <c r="N186" s="35"/>
      <c r="O186" s="197" t="str">
        <f t="shared" si="10"/>
        <v/>
      </c>
      <c r="V186" s="40">
        <v>365</v>
      </c>
      <c r="W186" s="41" t="s">
        <v>773</v>
      </c>
      <c r="X186" s="42" t="s">
        <v>781</v>
      </c>
      <c r="AA186" s="4" t="s">
        <v>687</v>
      </c>
      <c r="AD186" s="4" t="s">
        <v>782</v>
      </c>
      <c r="AE186" s="4" t="s">
        <v>783</v>
      </c>
      <c r="AF186" s="4">
        <v>1</v>
      </c>
      <c r="AG186" s="4" t="s">
        <v>40</v>
      </c>
    </row>
    <row r="187" spans="2:33">
      <c r="B187" s="1" t="s">
        <v>784</v>
      </c>
      <c r="C187" s="11"/>
      <c r="D187" s="11">
        <v>371</v>
      </c>
      <c r="E187" s="1" t="s">
        <v>785</v>
      </c>
      <c r="F187" s="2"/>
      <c r="I187" s="43">
        <v>84</v>
      </c>
      <c r="J187" s="204" t="str">
        <f t="shared" si="12"/>
        <v/>
      </c>
      <c r="K187" s="44"/>
      <c r="L187" s="83" t="str">
        <f t="shared" si="13"/>
        <v/>
      </c>
      <c r="M187" s="45"/>
      <c r="N187" s="46"/>
      <c r="O187" s="198" t="str">
        <f t="shared" si="10"/>
        <v/>
      </c>
      <c r="V187" s="40">
        <v>367</v>
      </c>
      <c r="W187" s="41" t="s">
        <v>777</v>
      </c>
      <c r="X187" s="42" t="s">
        <v>786</v>
      </c>
      <c r="AA187" s="4" t="s">
        <v>687</v>
      </c>
      <c r="AD187" s="4" t="s">
        <v>787</v>
      </c>
      <c r="AE187" s="4" t="s">
        <v>788</v>
      </c>
      <c r="AF187" s="4">
        <v>1</v>
      </c>
      <c r="AG187" s="4" t="s">
        <v>46</v>
      </c>
    </row>
    <row r="188" spans="2:33">
      <c r="B188" s="1" t="s">
        <v>784</v>
      </c>
      <c r="C188" s="11"/>
      <c r="D188" s="11">
        <v>373</v>
      </c>
      <c r="E188" s="1" t="s">
        <v>789</v>
      </c>
      <c r="F188" s="2"/>
      <c r="I188" s="51">
        <v>85</v>
      </c>
      <c r="J188" s="205" t="str">
        <f t="shared" si="12"/>
        <v/>
      </c>
      <c r="K188" s="52"/>
      <c r="L188" s="84" t="str">
        <f t="shared" si="13"/>
        <v/>
      </c>
      <c r="M188" s="53"/>
      <c r="N188" s="54"/>
      <c r="O188" s="199" t="str">
        <f t="shared" si="10"/>
        <v/>
      </c>
      <c r="V188" s="40">
        <v>369</v>
      </c>
      <c r="W188" s="41" t="s">
        <v>70</v>
      </c>
      <c r="X188" s="42" t="s">
        <v>70</v>
      </c>
      <c r="AA188" s="4" t="s">
        <v>687</v>
      </c>
      <c r="AD188" s="4" t="s">
        <v>790</v>
      </c>
      <c r="AE188" s="4" t="s">
        <v>791</v>
      </c>
      <c r="AF188" s="4">
        <v>1</v>
      </c>
      <c r="AG188" s="4" t="s">
        <v>40</v>
      </c>
    </row>
    <row r="189" spans="2:33">
      <c r="B189" s="1" t="s">
        <v>784</v>
      </c>
      <c r="C189" s="11"/>
      <c r="D189" s="11">
        <v>375</v>
      </c>
      <c r="E189" s="1" t="s">
        <v>792</v>
      </c>
      <c r="F189" s="2"/>
      <c r="I189" s="32">
        <v>86</v>
      </c>
      <c r="J189" s="203" t="str">
        <f t="shared" si="12"/>
        <v/>
      </c>
      <c r="K189" s="33"/>
      <c r="L189" s="82" t="str">
        <f t="shared" si="13"/>
        <v/>
      </c>
      <c r="M189" s="34"/>
      <c r="N189" s="35"/>
      <c r="O189" s="197" t="str">
        <f t="shared" si="10"/>
        <v/>
      </c>
      <c r="V189" s="40">
        <v>371</v>
      </c>
      <c r="W189" s="41" t="s">
        <v>785</v>
      </c>
      <c r="X189" s="42" t="s">
        <v>793</v>
      </c>
      <c r="AA189" s="4" t="s">
        <v>687</v>
      </c>
      <c r="AD189" s="4" t="s">
        <v>794</v>
      </c>
      <c r="AE189" s="4" t="s">
        <v>795</v>
      </c>
      <c r="AF189" s="4">
        <v>3</v>
      </c>
      <c r="AG189" s="4" t="s">
        <v>93</v>
      </c>
    </row>
    <row r="190" spans="2:33">
      <c r="B190" s="1" t="s">
        <v>784</v>
      </c>
      <c r="C190" s="11"/>
      <c r="D190" s="11">
        <v>377</v>
      </c>
      <c r="E190" s="1" t="s">
        <v>796</v>
      </c>
      <c r="F190" s="2"/>
      <c r="I190" s="32">
        <v>87</v>
      </c>
      <c r="J190" s="203" t="str">
        <f t="shared" si="12"/>
        <v/>
      </c>
      <c r="K190" s="33"/>
      <c r="L190" s="82" t="str">
        <f t="shared" si="13"/>
        <v/>
      </c>
      <c r="M190" s="34"/>
      <c r="N190" s="35"/>
      <c r="O190" s="197" t="str">
        <f t="shared" si="10"/>
        <v/>
      </c>
      <c r="V190" s="40">
        <v>373</v>
      </c>
      <c r="W190" s="41" t="s">
        <v>1578</v>
      </c>
      <c r="X190" s="42" t="s">
        <v>797</v>
      </c>
      <c r="AA190" s="4" t="s">
        <v>687</v>
      </c>
      <c r="AD190" s="4" t="s">
        <v>798</v>
      </c>
      <c r="AE190" s="4" t="s">
        <v>799</v>
      </c>
      <c r="AF190" s="4">
        <v>2</v>
      </c>
      <c r="AG190" s="4" t="s">
        <v>40</v>
      </c>
    </row>
    <row r="191" spans="2:33">
      <c r="B191" s="1" t="s">
        <v>784</v>
      </c>
      <c r="C191" s="11"/>
      <c r="D191" s="11">
        <v>379</v>
      </c>
      <c r="E191" s="1" t="s">
        <v>800</v>
      </c>
      <c r="F191" s="2"/>
      <c r="I191" s="32">
        <v>88</v>
      </c>
      <c r="J191" s="203" t="str">
        <f t="shared" si="12"/>
        <v/>
      </c>
      <c r="K191" s="33"/>
      <c r="L191" s="82" t="str">
        <f t="shared" si="13"/>
        <v/>
      </c>
      <c r="M191" s="34"/>
      <c r="N191" s="35"/>
      <c r="O191" s="197" t="str">
        <f t="shared" si="10"/>
        <v/>
      </c>
      <c r="V191" s="40">
        <v>375</v>
      </c>
      <c r="W191" s="41" t="s">
        <v>792</v>
      </c>
      <c r="X191" s="42" t="s">
        <v>801</v>
      </c>
      <c r="AA191" s="4" t="s">
        <v>687</v>
      </c>
      <c r="AD191" s="4" t="s">
        <v>802</v>
      </c>
      <c r="AE191" s="4" t="s">
        <v>803</v>
      </c>
      <c r="AF191" s="4">
        <v>2</v>
      </c>
      <c r="AG191" s="4" t="s">
        <v>40</v>
      </c>
    </row>
    <row r="192" spans="2:33">
      <c r="B192" s="1" t="s">
        <v>784</v>
      </c>
      <c r="C192" s="11"/>
      <c r="D192" s="11">
        <v>381</v>
      </c>
      <c r="E192" s="59"/>
      <c r="F192" s="60"/>
      <c r="I192" s="43">
        <v>89</v>
      </c>
      <c r="J192" s="204" t="str">
        <f t="shared" si="12"/>
        <v/>
      </c>
      <c r="K192" s="44"/>
      <c r="L192" s="83" t="str">
        <f t="shared" si="13"/>
        <v/>
      </c>
      <c r="M192" s="45"/>
      <c r="N192" s="46"/>
      <c r="O192" s="198" t="str">
        <f t="shared" si="10"/>
        <v/>
      </c>
      <c r="V192" s="40">
        <v>377</v>
      </c>
      <c r="W192" s="41" t="s">
        <v>796</v>
      </c>
      <c r="X192" s="42" t="s">
        <v>804</v>
      </c>
      <c r="AA192" s="4" t="s">
        <v>687</v>
      </c>
      <c r="AD192" s="4" t="s">
        <v>805</v>
      </c>
      <c r="AE192" s="4" t="s">
        <v>806</v>
      </c>
      <c r="AF192" s="4">
        <v>1</v>
      </c>
      <c r="AG192" s="4" t="s">
        <v>46</v>
      </c>
    </row>
    <row r="193" spans="2:33">
      <c r="B193" s="1" t="s">
        <v>807</v>
      </c>
      <c r="C193" s="11"/>
      <c r="D193" s="11">
        <v>383</v>
      </c>
      <c r="E193" s="1" t="s">
        <v>808</v>
      </c>
      <c r="F193" s="2"/>
      <c r="I193" s="51">
        <v>90</v>
      </c>
      <c r="J193" s="205" t="str">
        <f t="shared" si="12"/>
        <v/>
      </c>
      <c r="K193" s="52"/>
      <c r="L193" s="84" t="str">
        <f t="shared" si="13"/>
        <v/>
      </c>
      <c r="M193" s="53"/>
      <c r="N193" s="54"/>
      <c r="O193" s="199" t="str">
        <f t="shared" si="10"/>
        <v/>
      </c>
      <c r="V193" s="40">
        <v>379</v>
      </c>
      <c r="W193" s="41" t="s">
        <v>800</v>
      </c>
      <c r="X193" s="42" t="s">
        <v>809</v>
      </c>
      <c r="AA193" s="4" t="s">
        <v>687</v>
      </c>
      <c r="AD193" s="4" t="s">
        <v>810</v>
      </c>
      <c r="AE193" s="4" t="s">
        <v>811</v>
      </c>
      <c r="AF193" s="4">
        <v>2</v>
      </c>
      <c r="AG193" s="4" t="s">
        <v>61</v>
      </c>
    </row>
    <row r="194" spans="2:33">
      <c r="B194" s="1" t="s">
        <v>807</v>
      </c>
      <c r="C194" s="11"/>
      <c r="D194" s="11">
        <v>385</v>
      </c>
      <c r="E194" s="1" t="s">
        <v>812</v>
      </c>
      <c r="F194" s="2"/>
      <c r="I194" s="32">
        <v>91</v>
      </c>
      <c r="J194" s="203" t="str">
        <f t="shared" si="12"/>
        <v/>
      </c>
      <c r="K194" s="33"/>
      <c r="L194" s="82" t="str">
        <f t="shared" si="13"/>
        <v/>
      </c>
      <c r="M194" s="34"/>
      <c r="N194" s="35"/>
      <c r="O194" s="197" t="str">
        <f t="shared" si="10"/>
        <v/>
      </c>
      <c r="V194" s="40">
        <v>381</v>
      </c>
      <c r="W194" s="41" t="s">
        <v>70</v>
      </c>
      <c r="X194" s="42" t="s">
        <v>70</v>
      </c>
      <c r="AA194" s="4" t="s">
        <v>687</v>
      </c>
      <c r="AD194" s="4" t="s">
        <v>813</v>
      </c>
      <c r="AE194" s="4" t="s">
        <v>814</v>
      </c>
      <c r="AF194" s="4">
        <v>2</v>
      </c>
      <c r="AG194" s="4" t="s">
        <v>46</v>
      </c>
    </row>
    <row r="195" spans="2:33">
      <c r="B195" s="1" t="s">
        <v>807</v>
      </c>
      <c r="C195" s="11"/>
      <c r="D195" s="11">
        <v>387</v>
      </c>
      <c r="E195" s="1" t="s">
        <v>815</v>
      </c>
      <c r="F195" s="2"/>
      <c r="I195" s="32">
        <v>92</v>
      </c>
      <c r="J195" s="203" t="str">
        <f t="shared" si="12"/>
        <v/>
      </c>
      <c r="K195" s="33"/>
      <c r="L195" s="82" t="str">
        <f t="shared" si="13"/>
        <v/>
      </c>
      <c r="M195" s="34"/>
      <c r="N195" s="35"/>
      <c r="O195" s="197" t="str">
        <f t="shared" si="10"/>
        <v/>
      </c>
      <c r="V195" s="40">
        <v>383</v>
      </c>
      <c r="W195" s="41" t="s">
        <v>808</v>
      </c>
      <c r="X195" s="42" t="s">
        <v>816</v>
      </c>
      <c r="AA195" s="4" t="s">
        <v>687</v>
      </c>
      <c r="AD195" s="4" t="s">
        <v>817</v>
      </c>
      <c r="AE195" s="4" t="s">
        <v>818</v>
      </c>
      <c r="AF195" s="4">
        <v>3</v>
      </c>
      <c r="AG195" s="4" t="s">
        <v>46</v>
      </c>
    </row>
    <row r="196" spans="2:33">
      <c r="B196" s="1" t="s">
        <v>807</v>
      </c>
      <c r="C196" s="11"/>
      <c r="D196" s="11">
        <v>389</v>
      </c>
      <c r="E196" s="1" t="s">
        <v>819</v>
      </c>
      <c r="F196" s="2"/>
      <c r="I196" s="32">
        <v>93</v>
      </c>
      <c r="J196" s="203" t="str">
        <f t="shared" si="12"/>
        <v/>
      </c>
      <c r="K196" s="33"/>
      <c r="L196" s="82" t="str">
        <f t="shared" si="13"/>
        <v/>
      </c>
      <c r="M196" s="34"/>
      <c r="N196" s="35"/>
      <c r="O196" s="197" t="str">
        <f t="shared" ref="O196:O202" si="14">IF($V$2="","",VLOOKUP($V$2,$V$4:$W$700,2,1))</f>
        <v/>
      </c>
      <c r="V196" s="40">
        <v>385</v>
      </c>
      <c r="W196" s="41" t="s">
        <v>812</v>
      </c>
      <c r="X196" s="42" t="s">
        <v>820</v>
      </c>
      <c r="AA196" s="4" t="s">
        <v>687</v>
      </c>
      <c r="AD196" s="4" t="s">
        <v>821</v>
      </c>
      <c r="AE196" s="4" t="s">
        <v>822</v>
      </c>
      <c r="AF196" s="4">
        <v>1</v>
      </c>
      <c r="AG196" s="4" t="s">
        <v>40</v>
      </c>
    </row>
    <row r="197" spans="2:33">
      <c r="B197" s="1" t="s">
        <v>807</v>
      </c>
      <c r="C197" s="11"/>
      <c r="D197" s="11">
        <v>391</v>
      </c>
      <c r="E197" s="1" t="s">
        <v>823</v>
      </c>
      <c r="F197" s="2"/>
      <c r="I197" s="43">
        <v>94</v>
      </c>
      <c r="J197" s="204" t="str">
        <f t="shared" si="12"/>
        <v/>
      </c>
      <c r="K197" s="44"/>
      <c r="L197" s="83" t="str">
        <f t="shared" si="13"/>
        <v/>
      </c>
      <c r="M197" s="45"/>
      <c r="N197" s="46"/>
      <c r="O197" s="198" t="str">
        <f t="shared" si="14"/>
        <v/>
      </c>
      <c r="V197" s="40">
        <v>387</v>
      </c>
      <c r="W197" s="41" t="s">
        <v>1579</v>
      </c>
      <c r="X197" s="42" t="s">
        <v>824</v>
      </c>
      <c r="AA197" s="4" t="s">
        <v>687</v>
      </c>
      <c r="AD197" s="4" t="s">
        <v>825</v>
      </c>
      <c r="AE197" s="4" t="s">
        <v>826</v>
      </c>
      <c r="AF197" s="4">
        <v>3</v>
      </c>
      <c r="AG197" s="4" t="s">
        <v>46</v>
      </c>
    </row>
    <row r="198" spans="2:33">
      <c r="B198" s="1" t="s">
        <v>807</v>
      </c>
      <c r="C198" s="11"/>
      <c r="D198" s="11">
        <v>393</v>
      </c>
      <c r="E198" s="1" t="s">
        <v>827</v>
      </c>
      <c r="F198" s="2"/>
      <c r="I198" s="51">
        <v>95</v>
      </c>
      <c r="J198" s="205" t="str">
        <f t="shared" si="12"/>
        <v/>
      </c>
      <c r="K198" s="52"/>
      <c r="L198" s="84" t="str">
        <f t="shared" si="13"/>
        <v/>
      </c>
      <c r="M198" s="53"/>
      <c r="N198" s="54"/>
      <c r="O198" s="199" t="str">
        <f t="shared" si="14"/>
        <v/>
      </c>
      <c r="V198" s="40">
        <v>389</v>
      </c>
      <c r="W198" s="41" t="s">
        <v>819</v>
      </c>
      <c r="X198" s="42" t="s">
        <v>828</v>
      </c>
      <c r="AA198" s="4" t="s">
        <v>687</v>
      </c>
      <c r="AD198" s="4" t="s">
        <v>829</v>
      </c>
      <c r="AE198" s="4" t="s">
        <v>830</v>
      </c>
      <c r="AF198" s="4">
        <v>3</v>
      </c>
      <c r="AG198" s="4" t="s">
        <v>46</v>
      </c>
    </row>
    <row r="199" spans="2:33">
      <c r="B199" s="1" t="s">
        <v>807</v>
      </c>
      <c r="C199" s="11"/>
      <c r="D199" s="11">
        <v>395</v>
      </c>
      <c r="E199" s="1" t="s">
        <v>831</v>
      </c>
      <c r="F199" s="2"/>
      <c r="I199" s="32">
        <v>96</v>
      </c>
      <c r="J199" s="203" t="str">
        <f t="shared" si="12"/>
        <v/>
      </c>
      <c r="K199" s="33"/>
      <c r="L199" s="82" t="str">
        <f t="shared" si="13"/>
        <v/>
      </c>
      <c r="M199" s="34"/>
      <c r="N199" s="35"/>
      <c r="O199" s="197" t="str">
        <f t="shared" si="14"/>
        <v/>
      </c>
      <c r="V199" s="40">
        <v>391</v>
      </c>
      <c r="W199" s="41" t="s">
        <v>823</v>
      </c>
      <c r="X199" s="42" t="s">
        <v>832</v>
      </c>
      <c r="AA199" s="4" t="s">
        <v>687</v>
      </c>
      <c r="AD199" s="4" t="s">
        <v>833</v>
      </c>
      <c r="AE199" s="4" t="s">
        <v>834</v>
      </c>
      <c r="AF199" s="4">
        <v>1</v>
      </c>
      <c r="AG199" s="4" t="s">
        <v>40</v>
      </c>
    </row>
    <row r="200" spans="2:33">
      <c r="B200" s="1" t="s">
        <v>807</v>
      </c>
      <c r="C200" s="11"/>
      <c r="D200" s="11">
        <v>397</v>
      </c>
      <c r="E200" s="1" t="s">
        <v>835</v>
      </c>
      <c r="F200" s="2"/>
      <c r="I200" s="32">
        <v>97</v>
      </c>
      <c r="J200" s="203" t="str">
        <f t="shared" si="12"/>
        <v/>
      </c>
      <c r="K200" s="33"/>
      <c r="L200" s="82" t="str">
        <f t="shared" si="13"/>
        <v/>
      </c>
      <c r="M200" s="34"/>
      <c r="N200" s="35"/>
      <c r="O200" s="197" t="str">
        <f t="shared" si="14"/>
        <v/>
      </c>
      <c r="V200" s="40">
        <v>393</v>
      </c>
      <c r="W200" s="41" t="s">
        <v>827</v>
      </c>
      <c r="X200" s="42" t="s">
        <v>836</v>
      </c>
      <c r="AA200" s="4" t="s">
        <v>687</v>
      </c>
      <c r="AD200" s="4" t="s">
        <v>837</v>
      </c>
      <c r="AE200" s="4" t="s">
        <v>838</v>
      </c>
      <c r="AF200" s="4">
        <v>1</v>
      </c>
      <c r="AG200" s="4" t="s">
        <v>46</v>
      </c>
    </row>
    <row r="201" spans="2:33">
      <c r="B201" s="1" t="s">
        <v>807</v>
      </c>
      <c r="C201" s="11"/>
      <c r="D201" s="11">
        <v>399</v>
      </c>
      <c r="E201" s="59"/>
      <c r="F201" s="60"/>
      <c r="I201" s="32">
        <v>98</v>
      </c>
      <c r="J201" s="203" t="str">
        <f t="shared" si="12"/>
        <v/>
      </c>
      <c r="K201" s="33"/>
      <c r="L201" s="82" t="str">
        <f t="shared" si="13"/>
        <v/>
      </c>
      <c r="M201" s="34"/>
      <c r="N201" s="35"/>
      <c r="O201" s="197" t="str">
        <f t="shared" si="14"/>
        <v/>
      </c>
      <c r="V201" s="40">
        <v>395</v>
      </c>
      <c r="W201" s="41" t="s">
        <v>831</v>
      </c>
      <c r="X201" s="42" t="s">
        <v>839</v>
      </c>
      <c r="AA201" s="4" t="s">
        <v>687</v>
      </c>
      <c r="AD201" s="4" t="s">
        <v>840</v>
      </c>
      <c r="AE201" s="4" t="s">
        <v>841</v>
      </c>
      <c r="AF201" s="4">
        <v>2</v>
      </c>
      <c r="AG201" s="4" t="s">
        <v>40</v>
      </c>
    </row>
    <row r="202" spans="2:33" ht="13.5" thickBot="1">
      <c r="B202" s="1" t="s">
        <v>842</v>
      </c>
      <c r="C202" s="11"/>
      <c r="D202" s="11">
        <v>401</v>
      </c>
      <c r="E202" s="1" t="s">
        <v>843</v>
      </c>
      <c r="F202" s="2"/>
      <c r="I202" s="63">
        <v>99</v>
      </c>
      <c r="J202" s="206" t="str">
        <f t="shared" si="12"/>
        <v/>
      </c>
      <c r="K202" s="64"/>
      <c r="L202" s="85" t="str">
        <f t="shared" si="13"/>
        <v/>
      </c>
      <c r="M202" s="65"/>
      <c r="N202" s="66"/>
      <c r="O202" s="200" t="str">
        <f t="shared" si="14"/>
        <v/>
      </c>
      <c r="V202" s="40">
        <v>397</v>
      </c>
      <c r="W202" s="41" t="s">
        <v>835</v>
      </c>
      <c r="X202" s="42" t="s">
        <v>844</v>
      </c>
      <c r="AA202" s="4" t="s">
        <v>687</v>
      </c>
      <c r="AD202" s="4" t="s">
        <v>845</v>
      </c>
      <c r="AE202" s="4" t="s">
        <v>846</v>
      </c>
      <c r="AF202" s="4">
        <v>2</v>
      </c>
      <c r="AG202" s="4" t="s">
        <v>46</v>
      </c>
    </row>
    <row r="203" spans="2:33">
      <c r="B203" s="1" t="s">
        <v>842</v>
      </c>
      <c r="C203" s="11"/>
      <c r="D203" s="11">
        <v>403</v>
      </c>
      <c r="E203" s="1" t="s">
        <v>847</v>
      </c>
      <c r="F203" s="2"/>
      <c r="V203" s="40">
        <v>399</v>
      </c>
      <c r="W203" s="41" t="s">
        <v>70</v>
      </c>
      <c r="X203" s="42" t="s">
        <v>70</v>
      </c>
      <c r="AA203" s="4" t="s">
        <v>687</v>
      </c>
      <c r="AD203" s="4" t="s">
        <v>848</v>
      </c>
      <c r="AE203" s="4" t="s">
        <v>849</v>
      </c>
      <c r="AF203" s="4">
        <v>1</v>
      </c>
      <c r="AG203" s="4" t="s">
        <v>46</v>
      </c>
    </row>
    <row r="204" spans="2:33">
      <c r="B204" s="1" t="s">
        <v>842</v>
      </c>
      <c r="C204" s="11"/>
      <c r="D204" s="11">
        <v>405</v>
      </c>
      <c r="E204" s="1" t="s">
        <v>850</v>
      </c>
      <c r="F204" s="2"/>
      <c r="V204" s="40">
        <v>401</v>
      </c>
      <c r="W204" s="41" t="s">
        <v>843</v>
      </c>
      <c r="X204" s="42" t="s">
        <v>851</v>
      </c>
      <c r="AA204" s="4" t="s">
        <v>687</v>
      </c>
    </row>
    <row r="205" spans="2:33">
      <c r="B205" s="1" t="s">
        <v>842</v>
      </c>
      <c r="C205" s="11"/>
      <c r="D205" s="11">
        <v>407</v>
      </c>
      <c r="E205" s="1" t="s">
        <v>852</v>
      </c>
      <c r="F205" s="2"/>
      <c r="V205" s="40">
        <v>403</v>
      </c>
      <c r="W205" s="41" t="s">
        <v>847</v>
      </c>
      <c r="X205" s="42" t="s">
        <v>853</v>
      </c>
      <c r="AA205" s="4" t="s">
        <v>687</v>
      </c>
    </row>
    <row r="206" spans="2:33">
      <c r="B206" s="1" t="s">
        <v>842</v>
      </c>
      <c r="C206" s="11"/>
      <c r="D206" s="11">
        <v>409</v>
      </c>
      <c r="E206" s="1" t="s">
        <v>854</v>
      </c>
      <c r="F206" s="2"/>
      <c r="V206" s="40">
        <v>405</v>
      </c>
      <c r="W206" s="41" t="s">
        <v>850</v>
      </c>
      <c r="X206" s="42" t="s">
        <v>855</v>
      </c>
      <c r="AA206" s="4" t="s">
        <v>687</v>
      </c>
    </row>
    <row r="207" spans="2:33">
      <c r="B207" s="1" t="s">
        <v>842</v>
      </c>
      <c r="C207" s="11"/>
      <c r="D207" s="11">
        <v>411</v>
      </c>
      <c r="E207" s="1" t="s">
        <v>856</v>
      </c>
      <c r="F207" s="2"/>
      <c r="V207" s="40">
        <v>407</v>
      </c>
      <c r="W207" s="41" t="s">
        <v>852</v>
      </c>
      <c r="X207" s="42" t="s">
        <v>857</v>
      </c>
      <c r="AA207" s="4" t="s">
        <v>687</v>
      </c>
    </row>
    <row r="208" spans="2:33">
      <c r="B208" s="1" t="s">
        <v>842</v>
      </c>
      <c r="C208" s="11"/>
      <c r="D208" s="11">
        <v>413</v>
      </c>
      <c r="E208" s="1" t="s">
        <v>858</v>
      </c>
      <c r="F208" s="2"/>
      <c r="V208" s="40">
        <v>409</v>
      </c>
      <c r="W208" s="41" t="s">
        <v>854</v>
      </c>
      <c r="X208" s="42" t="s">
        <v>859</v>
      </c>
      <c r="AA208" s="4" t="s">
        <v>687</v>
      </c>
    </row>
    <row r="209" spans="2:27">
      <c r="B209" s="1" t="s">
        <v>842</v>
      </c>
      <c r="C209" s="11"/>
      <c r="D209" s="11">
        <v>415</v>
      </c>
      <c r="E209" s="59"/>
      <c r="F209" s="60"/>
      <c r="V209" s="40">
        <v>411</v>
      </c>
      <c r="W209" s="41" t="s">
        <v>856</v>
      </c>
      <c r="X209" s="42" t="s">
        <v>860</v>
      </c>
      <c r="AA209" s="4" t="s">
        <v>687</v>
      </c>
    </row>
    <row r="210" spans="2:27">
      <c r="B210" s="1" t="s">
        <v>861</v>
      </c>
      <c r="C210" s="11"/>
      <c r="D210" s="11">
        <v>417</v>
      </c>
      <c r="E210" s="1" t="s">
        <v>862</v>
      </c>
      <c r="F210" s="2"/>
      <c r="V210" s="40">
        <v>413</v>
      </c>
      <c r="W210" s="41" t="s">
        <v>858</v>
      </c>
      <c r="X210" s="42" t="s">
        <v>863</v>
      </c>
      <c r="AA210" s="4" t="s">
        <v>687</v>
      </c>
    </row>
    <row r="211" spans="2:27">
      <c r="B211" s="1" t="s">
        <v>861</v>
      </c>
      <c r="C211" s="11"/>
      <c r="D211" s="11">
        <v>419</v>
      </c>
      <c r="E211" s="1" t="s">
        <v>864</v>
      </c>
      <c r="F211" s="2"/>
      <c r="V211" s="40">
        <v>415</v>
      </c>
      <c r="W211" s="41" t="s">
        <v>70</v>
      </c>
      <c r="X211" s="42" t="s">
        <v>70</v>
      </c>
      <c r="AA211" s="4" t="s">
        <v>687</v>
      </c>
    </row>
    <row r="212" spans="2:27">
      <c r="B212" s="1" t="s">
        <v>861</v>
      </c>
      <c r="C212" s="11"/>
      <c r="D212" s="11">
        <v>421</v>
      </c>
      <c r="E212" s="76" t="s">
        <v>865</v>
      </c>
      <c r="F212" s="77"/>
      <c r="V212" s="40">
        <v>417</v>
      </c>
      <c r="W212" s="41" t="s">
        <v>862</v>
      </c>
      <c r="X212" s="42" t="s">
        <v>866</v>
      </c>
      <c r="AA212" s="4" t="s">
        <v>687</v>
      </c>
    </row>
    <row r="213" spans="2:27">
      <c r="B213" s="1" t="s">
        <v>861</v>
      </c>
      <c r="C213" s="11"/>
      <c r="D213" s="11">
        <v>423</v>
      </c>
      <c r="E213" s="1" t="s">
        <v>867</v>
      </c>
      <c r="F213" s="2"/>
      <c r="V213" s="40">
        <v>419</v>
      </c>
      <c r="W213" s="41" t="s">
        <v>864</v>
      </c>
      <c r="X213" s="42" t="s">
        <v>868</v>
      </c>
      <c r="AA213" s="4" t="s">
        <v>687</v>
      </c>
    </row>
    <row r="214" spans="2:27">
      <c r="B214" s="1" t="s">
        <v>861</v>
      </c>
      <c r="C214" s="11"/>
      <c r="D214" s="11">
        <v>425</v>
      </c>
      <c r="E214" s="1" t="s">
        <v>869</v>
      </c>
      <c r="F214" s="2"/>
      <c r="V214" s="40">
        <v>421</v>
      </c>
      <c r="W214" s="41" t="s">
        <v>1580</v>
      </c>
      <c r="X214" s="42" t="s">
        <v>870</v>
      </c>
      <c r="AA214" s="4" t="s">
        <v>687</v>
      </c>
    </row>
    <row r="215" spans="2:27">
      <c r="B215" s="1" t="s">
        <v>861</v>
      </c>
      <c r="C215" s="11"/>
      <c r="D215" s="11">
        <v>427</v>
      </c>
      <c r="E215" s="1" t="s">
        <v>871</v>
      </c>
      <c r="F215" s="2"/>
      <c r="V215" s="40">
        <v>423</v>
      </c>
      <c r="W215" s="41" t="s">
        <v>867</v>
      </c>
      <c r="X215" s="42" t="s">
        <v>872</v>
      </c>
      <c r="AA215" s="4" t="s">
        <v>687</v>
      </c>
    </row>
    <row r="216" spans="2:27">
      <c r="B216" s="1" t="s">
        <v>861</v>
      </c>
      <c r="C216" s="11"/>
      <c r="D216" s="11">
        <v>429</v>
      </c>
      <c r="E216" s="1" t="s">
        <v>873</v>
      </c>
      <c r="F216" s="2"/>
      <c r="V216" s="40">
        <v>425</v>
      </c>
      <c r="W216" s="41" t="s">
        <v>1581</v>
      </c>
      <c r="X216" s="42" t="s">
        <v>874</v>
      </c>
      <c r="AA216" s="4" t="s">
        <v>687</v>
      </c>
    </row>
    <row r="217" spans="2:27">
      <c r="B217" s="1" t="s">
        <v>861</v>
      </c>
      <c r="C217" s="11"/>
      <c r="D217" s="11">
        <v>431</v>
      </c>
      <c r="E217" s="1" t="s">
        <v>875</v>
      </c>
      <c r="F217" s="2"/>
      <c r="V217" s="40">
        <v>427</v>
      </c>
      <c r="W217" s="41" t="s">
        <v>1582</v>
      </c>
      <c r="X217" s="42" t="s">
        <v>876</v>
      </c>
      <c r="AA217" s="4" t="s">
        <v>687</v>
      </c>
    </row>
    <row r="218" spans="2:27">
      <c r="B218" s="1" t="s">
        <v>861</v>
      </c>
      <c r="C218" s="11"/>
      <c r="D218" s="11">
        <v>433</v>
      </c>
      <c r="E218" s="59"/>
      <c r="F218" s="60"/>
      <c r="V218" s="40">
        <v>429</v>
      </c>
      <c r="W218" s="41" t="s">
        <v>873</v>
      </c>
      <c r="X218" s="42" t="s">
        <v>877</v>
      </c>
      <c r="AA218" s="4" t="s">
        <v>687</v>
      </c>
    </row>
    <row r="219" spans="2:27">
      <c r="B219" s="1" t="s">
        <v>861</v>
      </c>
      <c r="C219" s="11"/>
      <c r="D219" s="11">
        <v>435</v>
      </c>
      <c r="E219" s="59"/>
      <c r="F219" s="60"/>
      <c r="V219" s="40">
        <v>431</v>
      </c>
      <c r="W219" s="41" t="s">
        <v>875</v>
      </c>
      <c r="X219" s="42" t="s">
        <v>878</v>
      </c>
      <c r="AA219" s="4" t="s">
        <v>687</v>
      </c>
    </row>
    <row r="220" spans="2:27">
      <c r="B220" s="1" t="s">
        <v>861</v>
      </c>
      <c r="C220" s="11"/>
      <c r="D220" s="11">
        <v>437</v>
      </c>
      <c r="E220" s="59"/>
      <c r="F220" s="60"/>
      <c r="V220" s="40">
        <v>433</v>
      </c>
      <c r="W220" s="41" t="s">
        <v>70</v>
      </c>
      <c r="X220" s="42" t="s">
        <v>70</v>
      </c>
      <c r="AA220" s="4" t="s">
        <v>687</v>
      </c>
    </row>
    <row r="221" spans="2:27">
      <c r="B221" s="1" t="s">
        <v>879</v>
      </c>
      <c r="C221" s="11"/>
      <c r="D221" s="11">
        <v>439</v>
      </c>
      <c r="E221" s="1" t="s">
        <v>880</v>
      </c>
      <c r="F221" s="2"/>
      <c r="V221" s="40">
        <v>435</v>
      </c>
      <c r="W221" s="41" t="s">
        <v>70</v>
      </c>
      <c r="X221" s="42" t="s">
        <v>70</v>
      </c>
      <c r="AA221" s="4" t="s">
        <v>687</v>
      </c>
    </row>
    <row r="222" spans="2:27">
      <c r="B222" s="1" t="s">
        <v>879</v>
      </c>
      <c r="C222" s="11"/>
      <c r="D222" s="11">
        <v>441</v>
      </c>
      <c r="E222" s="1" t="s">
        <v>881</v>
      </c>
      <c r="F222" s="2"/>
      <c r="V222" s="40">
        <v>437</v>
      </c>
      <c r="W222" s="41" t="s">
        <v>70</v>
      </c>
      <c r="X222" s="42" t="s">
        <v>70</v>
      </c>
      <c r="AA222" s="4" t="s">
        <v>882</v>
      </c>
    </row>
    <row r="223" spans="2:27">
      <c r="B223" s="1" t="s">
        <v>879</v>
      </c>
      <c r="C223" s="11"/>
      <c r="D223" s="11">
        <v>443</v>
      </c>
      <c r="E223" s="1" t="s">
        <v>883</v>
      </c>
      <c r="F223" s="2"/>
      <c r="V223" s="40">
        <v>439</v>
      </c>
      <c r="W223" s="41" t="s">
        <v>880</v>
      </c>
      <c r="X223" s="42" t="s">
        <v>884</v>
      </c>
      <c r="AA223" s="4" t="s">
        <v>882</v>
      </c>
    </row>
    <row r="224" spans="2:27">
      <c r="B224" s="1" t="s">
        <v>879</v>
      </c>
      <c r="C224" s="11"/>
      <c r="D224" s="11">
        <v>445</v>
      </c>
      <c r="E224" s="1" t="s">
        <v>885</v>
      </c>
      <c r="F224" s="2"/>
      <c r="V224" s="40">
        <v>441</v>
      </c>
      <c r="W224" s="41" t="s">
        <v>881</v>
      </c>
      <c r="X224" s="42" t="s">
        <v>886</v>
      </c>
      <c r="AA224" s="4" t="s">
        <v>882</v>
      </c>
    </row>
    <row r="225" spans="2:27">
      <c r="B225" s="1" t="s">
        <v>879</v>
      </c>
      <c r="C225" s="11"/>
      <c r="D225" s="11">
        <v>447</v>
      </c>
      <c r="E225" s="1" t="s">
        <v>887</v>
      </c>
      <c r="F225" s="2"/>
      <c r="V225" s="40">
        <v>443</v>
      </c>
      <c r="W225" s="41" t="s">
        <v>1583</v>
      </c>
      <c r="X225" s="42" t="s">
        <v>888</v>
      </c>
      <c r="AA225" s="4" t="s">
        <v>882</v>
      </c>
    </row>
    <row r="226" spans="2:27">
      <c r="B226" s="1" t="s">
        <v>879</v>
      </c>
      <c r="C226" s="11"/>
      <c r="D226" s="11">
        <v>449</v>
      </c>
      <c r="E226" s="1" t="s">
        <v>889</v>
      </c>
      <c r="F226" s="2"/>
      <c r="V226" s="40">
        <v>445</v>
      </c>
      <c r="W226" s="41" t="s">
        <v>885</v>
      </c>
      <c r="X226" s="42" t="s">
        <v>890</v>
      </c>
      <c r="AA226" s="4" t="s">
        <v>882</v>
      </c>
    </row>
    <row r="227" spans="2:27">
      <c r="B227" s="1" t="s">
        <v>879</v>
      </c>
      <c r="C227" s="11"/>
      <c r="D227" s="11">
        <v>451</v>
      </c>
      <c r="E227" s="1" t="s">
        <v>891</v>
      </c>
      <c r="F227" s="2"/>
      <c r="V227" s="40">
        <v>447</v>
      </c>
      <c r="W227" s="41" t="s">
        <v>887</v>
      </c>
      <c r="X227" s="42" t="s">
        <v>892</v>
      </c>
      <c r="AA227" s="4" t="s">
        <v>882</v>
      </c>
    </row>
    <row r="228" spans="2:27">
      <c r="B228" s="1" t="s">
        <v>879</v>
      </c>
      <c r="C228" s="11"/>
      <c r="D228" s="11">
        <v>453</v>
      </c>
      <c r="E228" s="1" t="s">
        <v>893</v>
      </c>
      <c r="F228" s="2"/>
      <c r="V228" s="40">
        <v>449</v>
      </c>
      <c r="W228" s="41" t="s">
        <v>889</v>
      </c>
      <c r="X228" s="42" t="s">
        <v>894</v>
      </c>
      <c r="AA228" s="4" t="s">
        <v>882</v>
      </c>
    </row>
    <row r="229" spans="2:27">
      <c r="B229" s="1" t="s">
        <v>879</v>
      </c>
      <c r="C229" s="11"/>
      <c r="D229" s="11">
        <v>455</v>
      </c>
      <c r="E229" s="1" t="s">
        <v>895</v>
      </c>
      <c r="F229" s="2"/>
      <c r="V229" s="40">
        <v>451</v>
      </c>
      <c r="W229" s="41" t="s">
        <v>891</v>
      </c>
      <c r="X229" s="42" t="s">
        <v>896</v>
      </c>
      <c r="AA229" s="4" t="s">
        <v>882</v>
      </c>
    </row>
    <row r="230" spans="2:27">
      <c r="B230" s="1" t="s">
        <v>879</v>
      </c>
      <c r="C230" s="11"/>
      <c r="D230" s="11">
        <v>457</v>
      </c>
      <c r="E230" s="1" t="s">
        <v>897</v>
      </c>
      <c r="F230" s="2"/>
      <c r="V230" s="40">
        <v>453</v>
      </c>
      <c r="W230" s="41" t="s">
        <v>893</v>
      </c>
      <c r="X230" s="42" t="s">
        <v>898</v>
      </c>
      <c r="AA230" s="4" t="s">
        <v>882</v>
      </c>
    </row>
    <row r="231" spans="2:27">
      <c r="B231" s="1" t="s">
        <v>879</v>
      </c>
      <c r="C231" s="11"/>
      <c r="D231" s="11">
        <v>459</v>
      </c>
      <c r="E231" s="1" t="s">
        <v>899</v>
      </c>
      <c r="F231" s="2"/>
      <c r="V231" s="40">
        <v>455</v>
      </c>
      <c r="W231" s="41" t="s">
        <v>895</v>
      </c>
      <c r="X231" s="42" t="s">
        <v>900</v>
      </c>
      <c r="AA231" s="4" t="s">
        <v>882</v>
      </c>
    </row>
    <row r="232" spans="2:27">
      <c r="B232" s="1" t="s">
        <v>879</v>
      </c>
      <c r="C232" s="11"/>
      <c r="D232" s="11">
        <v>461</v>
      </c>
      <c r="E232" s="1" t="s">
        <v>901</v>
      </c>
      <c r="F232" s="2"/>
      <c r="V232" s="40">
        <v>457</v>
      </c>
      <c r="W232" s="41" t="s">
        <v>897</v>
      </c>
      <c r="X232" s="42" t="s">
        <v>902</v>
      </c>
      <c r="AA232" s="4" t="s">
        <v>882</v>
      </c>
    </row>
    <row r="233" spans="2:27">
      <c r="B233" s="1" t="s">
        <v>879</v>
      </c>
      <c r="C233" s="11"/>
      <c r="D233" s="11">
        <v>463</v>
      </c>
      <c r="E233" s="1" t="s">
        <v>903</v>
      </c>
      <c r="F233" s="2"/>
      <c r="V233" s="40">
        <v>459</v>
      </c>
      <c r="W233" s="41" t="s">
        <v>1584</v>
      </c>
      <c r="X233" s="42" t="s">
        <v>904</v>
      </c>
      <c r="AA233" s="4" t="s">
        <v>882</v>
      </c>
    </row>
    <row r="234" spans="2:27">
      <c r="B234" s="1" t="s">
        <v>879</v>
      </c>
      <c r="C234" s="11"/>
      <c r="D234" s="11">
        <v>465</v>
      </c>
      <c r="E234" s="1" t="s">
        <v>905</v>
      </c>
      <c r="F234" s="2"/>
      <c r="V234" s="40">
        <v>461</v>
      </c>
      <c r="W234" s="41" t="s">
        <v>901</v>
      </c>
      <c r="X234" s="42" t="s">
        <v>906</v>
      </c>
      <c r="AA234" s="4" t="s">
        <v>882</v>
      </c>
    </row>
    <row r="235" spans="2:27">
      <c r="B235" s="1" t="s">
        <v>879</v>
      </c>
      <c r="C235" s="11"/>
      <c r="D235" s="11">
        <v>467</v>
      </c>
      <c r="E235" s="1" t="s">
        <v>907</v>
      </c>
      <c r="F235" s="2"/>
      <c r="V235" s="40">
        <v>463</v>
      </c>
      <c r="W235" s="41" t="s">
        <v>903</v>
      </c>
      <c r="X235" s="42" t="s">
        <v>908</v>
      </c>
      <c r="AA235" s="4" t="s">
        <v>882</v>
      </c>
    </row>
    <row r="236" spans="2:27">
      <c r="B236" s="1" t="s">
        <v>879</v>
      </c>
      <c r="C236" s="11"/>
      <c r="D236" s="11">
        <v>469</v>
      </c>
      <c r="E236" s="1" t="s">
        <v>909</v>
      </c>
      <c r="F236" s="2"/>
      <c r="V236" s="40">
        <v>465</v>
      </c>
      <c r="W236" s="41" t="s">
        <v>70</v>
      </c>
      <c r="X236" s="62" t="s">
        <v>910</v>
      </c>
      <c r="AA236" s="4" t="s">
        <v>882</v>
      </c>
    </row>
    <row r="237" spans="2:27">
      <c r="B237" s="1" t="s">
        <v>879</v>
      </c>
      <c r="C237" s="11"/>
      <c r="D237" s="11">
        <v>471</v>
      </c>
      <c r="E237" s="1" t="s">
        <v>911</v>
      </c>
      <c r="F237" s="2"/>
      <c r="V237" s="40">
        <v>467</v>
      </c>
      <c r="W237" s="41" t="s">
        <v>1585</v>
      </c>
      <c r="X237" s="42" t="s">
        <v>912</v>
      </c>
      <c r="AA237" s="4" t="s">
        <v>882</v>
      </c>
    </row>
    <row r="238" spans="2:27">
      <c r="B238" s="1" t="s">
        <v>879</v>
      </c>
      <c r="C238" s="11"/>
      <c r="D238" s="11">
        <v>473</v>
      </c>
      <c r="E238" s="1" t="s">
        <v>913</v>
      </c>
      <c r="F238" s="2"/>
      <c r="V238" s="40">
        <v>469</v>
      </c>
      <c r="W238" s="41" t="s">
        <v>909</v>
      </c>
      <c r="X238" s="42" t="s">
        <v>914</v>
      </c>
      <c r="AA238" s="4" t="s">
        <v>882</v>
      </c>
    </row>
    <row r="239" spans="2:27">
      <c r="B239" s="1" t="s">
        <v>879</v>
      </c>
      <c r="C239" s="11"/>
      <c r="D239" s="11">
        <v>475</v>
      </c>
      <c r="E239" s="1" t="s">
        <v>915</v>
      </c>
      <c r="F239" s="2"/>
      <c r="V239" s="40">
        <v>471</v>
      </c>
      <c r="W239" s="41" t="s">
        <v>911</v>
      </c>
      <c r="X239" s="42" t="s">
        <v>916</v>
      </c>
      <c r="AA239" s="4" t="s">
        <v>882</v>
      </c>
    </row>
    <row r="240" spans="2:27">
      <c r="B240" s="1" t="s">
        <v>879</v>
      </c>
      <c r="C240" s="11"/>
      <c r="D240" s="11">
        <v>477</v>
      </c>
      <c r="E240" s="1" t="s">
        <v>917</v>
      </c>
      <c r="F240" s="2"/>
      <c r="V240" s="40">
        <v>473</v>
      </c>
      <c r="W240" s="41" t="s">
        <v>70</v>
      </c>
      <c r="X240" s="62" t="s">
        <v>918</v>
      </c>
      <c r="AA240" s="4" t="s">
        <v>882</v>
      </c>
    </row>
    <row r="241" spans="2:27">
      <c r="B241" s="1" t="s">
        <v>879</v>
      </c>
      <c r="C241" s="11"/>
      <c r="D241" s="11">
        <v>479</v>
      </c>
      <c r="E241" s="1" t="s">
        <v>919</v>
      </c>
      <c r="F241" s="2"/>
      <c r="V241" s="40">
        <v>475</v>
      </c>
      <c r="W241" s="41" t="s">
        <v>915</v>
      </c>
      <c r="X241" s="42" t="s">
        <v>920</v>
      </c>
      <c r="AA241" s="4" t="s">
        <v>882</v>
      </c>
    </row>
    <row r="242" spans="2:27">
      <c r="B242" s="1" t="s">
        <v>879</v>
      </c>
      <c r="C242" s="11"/>
      <c r="D242" s="11">
        <v>481</v>
      </c>
      <c r="E242" s="1" t="s">
        <v>921</v>
      </c>
      <c r="F242" s="2"/>
      <c r="V242" s="40">
        <v>477</v>
      </c>
      <c r="W242" s="41" t="s">
        <v>917</v>
      </c>
      <c r="X242" s="42" t="s">
        <v>922</v>
      </c>
      <c r="AA242" s="4" t="s">
        <v>882</v>
      </c>
    </row>
    <row r="243" spans="2:27">
      <c r="B243" s="1" t="s">
        <v>879</v>
      </c>
      <c r="C243" s="11"/>
      <c r="D243" s="11">
        <v>483</v>
      </c>
      <c r="E243" s="1" t="s">
        <v>923</v>
      </c>
      <c r="F243" s="2"/>
      <c r="V243" s="40">
        <v>479</v>
      </c>
      <c r="W243" s="41" t="s">
        <v>919</v>
      </c>
      <c r="X243" s="42" t="s">
        <v>924</v>
      </c>
      <c r="AA243" s="4" t="s">
        <v>882</v>
      </c>
    </row>
    <row r="244" spans="2:27">
      <c r="B244" s="1" t="s">
        <v>879</v>
      </c>
      <c r="C244" s="11"/>
      <c r="D244" s="11">
        <v>485</v>
      </c>
      <c r="E244" s="1" t="s">
        <v>925</v>
      </c>
      <c r="F244" s="2"/>
      <c r="V244" s="40">
        <v>481</v>
      </c>
      <c r="W244" s="41" t="s">
        <v>921</v>
      </c>
      <c r="X244" s="42" t="s">
        <v>926</v>
      </c>
      <c r="AA244" s="4" t="s">
        <v>882</v>
      </c>
    </row>
    <row r="245" spans="2:27">
      <c r="B245" s="1" t="s">
        <v>879</v>
      </c>
      <c r="C245" s="11"/>
      <c r="D245" s="11">
        <v>487</v>
      </c>
      <c r="E245" s="1" t="s">
        <v>927</v>
      </c>
      <c r="F245" s="2"/>
      <c r="V245" s="40">
        <v>483</v>
      </c>
      <c r="W245" s="41" t="s">
        <v>923</v>
      </c>
      <c r="X245" s="42" t="s">
        <v>928</v>
      </c>
      <c r="AA245" s="4" t="s">
        <v>882</v>
      </c>
    </row>
    <row r="246" spans="2:27">
      <c r="B246" s="1" t="s">
        <v>879</v>
      </c>
      <c r="C246" s="11"/>
      <c r="D246" s="11">
        <v>489</v>
      </c>
      <c r="E246" s="59"/>
      <c r="F246" s="60"/>
      <c r="V246" s="40">
        <v>485</v>
      </c>
      <c r="W246" s="41" t="s">
        <v>925</v>
      </c>
      <c r="X246" s="42" t="s">
        <v>929</v>
      </c>
      <c r="AA246" s="4" t="s">
        <v>882</v>
      </c>
    </row>
    <row r="247" spans="2:27">
      <c r="B247" s="1" t="s">
        <v>879</v>
      </c>
      <c r="C247" s="11"/>
      <c r="D247" s="11">
        <v>491</v>
      </c>
      <c r="E247" s="59"/>
      <c r="F247" s="60"/>
      <c r="V247" s="40">
        <v>487</v>
      </c>
      <c r="W247" s="41" t="s">
        <v>927</v>
      </c>
      <c r="X247" s="42" t="s">
        <v>930</v>
      </c>
      <c r="AA247" s="4" t="s">
        <v>882</v>
      </c>
    </row>
    <row r="248" spans="2:27">
      <c r="B248" s="1" t="s">
        <v>879</v>
      </c>
      <c r="C248" s="11"/>
      <c r="D248" s="11">
        <v>493</v>
      </c>
      <c r="E248" s="59"/>
      <c r="F248" s="60"/>
      <c r="V248" s="40">
        <v>489</v>
      </c>
      <c r="W248" s="41" t="s">
        <v>70</v>
      </c>
      <c r="X248" s="42" t="s">
        <v>70</v>
      </c>
      <c r="AA248" s="4" t="s">
        <v>882</v>
      </c>
    </row>
    <row r="249" spans="2:27">
      <c r="B249" s="1" t="s">
        <v>879</v>
      </c>
      <c r="C249" s="11"/>
      <c r="D249" s="11">
        <v>495</v>
      </c>
      <c r="E249" s="59"/>
      <c r="F249" s="60"/>
      <c r="V249" s="40">
        <v>491</v>
      </c>
      <c r="W249" s="41" t="s">
        <v>70</v>
      </c>
      <c r="X249" s="42" t="s">
        <v>70</v>
      </c>
      <c r="AA249" s="4" t="s">
        <v>882</v>
      </c>
    </row>
    <row r="250" spans="2:27">
      <c r="B250" s="1" t="s">
        <v>879</v>
      </c>
      <c r="C250" s="11"/>
      <c r="D250" s="11">
        <v>497</v>
      </c>
      <c r="E250" s="59"/>
      <c r="F250" s="60"/>
      <c r="V250" s="40">
        <v>493</v>
      </c>
      <c r="W250" s="41" t="s">
        <v>70</v>
      </c>
      <c r="X250" s="42" t="s">
        <v>70</v>
      </c>
      <c r="AA250" s="4" t="s">
        <v>882</v>
      </c>
    </row>
    <row r="251" spans="2:27">
      <c r="B251" s="1" t="s">
        <v>931</v>
      </c>
      <c r="C251" s="11"/>
      <c r="D251" s="11">
        <v>499</v>
      </c>
      <c r="E251" s="1" t="s">
        <v>932</v>
      </c>
      <c r="F251" s="2"/>
      <c r="V251" s="40">
        <v>495</v>
      </c>
      <c r="W251" s="41" t="s">
        <v>70</v>
      </c>
      <c r="X251" s="42" t="s">
        <v>70</v>
      </c>
      <c r="AA251" s="4" t="s">
        <v>882</v>
      </c>
    </row>
    <row r="252" spans="2:27">
      <c r="B252" s="1" t="s">
        <v>931</v>
      </c>
      <c r="C252" s="11"/>
      <c r="D252" s="11">
        <v>501</v>
      </c>
      <c r="E252" s="1" t="s">
        <v>933</v>
      </c>
      <c r="F252" s="2"/>
      <c r="V252" s="40">
        <v>497</v>
      </c>
      <c r="W252" s="41" t="s">
        <v>70</v>
      </c>
      <c r="X252" s="42" t="s">
        <v>70</v>
      </c>
      <c r="AA252" s="4" t="s">
        <v>934</v>
      </c>
    </row>
    <row r="253" spans="2:27">
      <c r="B253" s="1" t="s">
        <v>931</v>
      </c>
      <c r="C253" s="11"/>
      <c r="D253" s="11">
        <v>503</v>
      </c>
      <c r="E253" s="1" t="s">
        <v>935</v>
      </c>
      <c r="F253" s="2"/>
      <c r="V253" s="40">
        <v>499</v>
      </c>
      <c r="W253" s="41" t="s">
        <v>932</v>
      </c>
      <c r="X253" s="42" t="s">
        <v>936</v>
      </c>
      <c r="AA253" s="4" t="s">
        <v>934</v>
      </c>
    </row>
    <row r="254" spans="2:27">
      <c r="B254" s="1" t="s">
        <v>931</v>
      </c>
      <c r="C254" s="11"/>
      <c r="D254" s="11">
        <v>505</v>
      </c>
      <c r="E254" s="1" t="s">
        <v>937</v>
      </c>
      <c r="F254" s="2"/>
      <c r="V254" s="40">
        <v>501</v>
      </c>
      <c r="W254" s="41" t="s">
        <v>933</v>
      </c>
      <c r="X254" s="42" t="s">
        <v>938</v>
      </c>
      <c r="AA254" s="4" t="s">
        <v>934</v>
      </c>
    </row>
    <row r="255" spans="2:27">
      <c r="B255" s="1" t="s">
        <v>931</v>
      </c>
      <c r="C255" s="11"/>
      <c r="D255" s="11">
        <v>507</v>
      </c>
      <c r="E255" s="1" t="s">
        <v>939</v>
      </c>
      <c r="F255" s="2"/>
      <c r="V255" s="40">
        <v>503</v>
      </c>
      <c r="W255" s="41" t="s">
        <v>935</v>
      </c>
      <c r="X255" s="42" t="s">
        <v>940</v>
      </c>
      <c r="AA255" s="4" t="s">
        <v>934</v>
      </c>
    </row>
    <row r="256" spans="2:27">
      <c r="B256" s="1" t="s">
        <v>931</v>
      </c>
      <c r="C256" s="11"/>
      <c r="D256" s="11">
        <v>509</v>
      </c>
      <c r="E256" s="1" t="s">
        <v>941</v>
      </c>
      <c r="F256" s="2"/>
      <c r="V256" s="40">
        <v>505</v>
      </c>
      <c r="W256" s="41" t="s">
        <v>937</v>
      </c>
      <c r="X256" s="42" t="s">
        <v>942</v>
      </c>
      <c r="AA256" s="4" t="s">
        <v>934</v>
      </c>
    </row>
    <row r="257" spans="2:27">
      <c r="B257" s="1" t="s">
        <v>931</v>
      </c>
      <c r="C257" s="11"/>
      <c r="D257" s="11">
        <v>511</v>
      </c>
      <c r="E257" s="1" t="s">
        <v>943</v>
      </c>
      <c r="F257" s="2"/>
      <c r="V257" s="40">
        <v>507</v>
      </c>
      <c r="W257" s="41" t="s">
        <v>939</v>
      </c>
      <c r="X257" s="42" t="s">
        <v>944</v>
      </c>
      <c r="AA257" s="4" t="s">
        <v>934</v>
      </c>
    </row>
    <row r="258" spans="2:27">
      <c r="B258" s="1" t="s">
        <v>931</v>
      </c>
      <c r="C258" s="11"/>
      <c r="D258" s="11">
        <v>513</v>
      </c>
      <c r="E258" s="1" t="s">
        <v>945</v>
      </c>
      <c r="F258" s="2"/>
      <c r="V258" s="40">
        <v>509</v>
      </c>
      <c r="W258" s="41" t="s">
        <v>941</v>
      </c>
      <c r="X258" s="42" t="s">
        <v>946</v>
      </c>
      <c r="AA258" s="4" t="s">
        <v>934</v>
      </c>
    </row>
    <row r="259" spans="2:27">
      <c r="B259" s="1" t="s">
        <v>931</v>
      </c>
      <c r="C259" s="11"/>
      <c r="D259" s="11">
        <v>515</v>
      </c>
      <c r="E259" s="1" t="s">
        <v>947</v>
      </c>
      <c r="F259" s="2"/>
      <c r="V259" s="40">
        <v>511</v>
      </c>
      <c r="W259" s="41" t="s">
        <v>943</v>
      </c>
      <c r="X259" s="42" t="s">
        <v>948</v>
      </c>
      <c r="AA259" s="4" t="s">
        <v>934</v>
      </c>
    </row>
    <row r="260" spans="2:27">
      <c r="B260" s="1" t="s">
        <v>931</v>
      </c>
      <c r="C260" s="11"/>
      <c r="D260" s="11">
        <v>517</v>
      </c>
      <c r="E260" s="59"/>
      <c r="F260" s="60"/>
      <c r="V260" s="40">
        <v>513</v>
      </c>
      <c r="W260" s="41" t="s">
        <v>945</v>
      </c>
      <c r="X260" s="42" t="s">
        <v>949</v>
      </c>
      <c r="AA260" s="4" t="s">
        <v>934</v>
      </c>
    </row>
    <row r="261" spans="2:27">
      <c r="B261" s="1" t="s">
        <v>931</v>
      </c>
      <c r="C261" s="11"/>
      <c r="D261" s="11">
        <v>519</v>
      </c>
      <c r="E261" s="59"/>
      <c r="F261" s="60"/>
      <c r="V261" s="40">
        <v>515</v>
      </c>
      <c r="W261" s="41" t="s">
        <v>947</v>
      </c>
      <c r="X261" s="42" t="s">
        <v>950</v>
      </c>
      <c r="AA261" s="4" t="s">
        <v>934</v>
      </c>
    </row>
    <row r="262" spans="2:27">
      <c r="B262" s="1" t="s">
        <v>931</v>
      </c>
      <c r="C262" s="11"/>
      <c r="D262" s="11">
        <v>521</v>
      </c>
      <c r="E262" s="59"/>
      <c r="F262" s="60"/>
      <c r="V262" s="40">
        <v>517</v>
      </c>
      <c r="W262" s="41" t="s">
        <v>70</v>
      </c>
      <c r="X262" s="42" t="s">
        <v>70</v>
      </c>
      <c r="AA262" s="4" t="s">
        <v>934</v>
      </c>
    </row>
    <row r="263" spans="2:27">
      <c r="B263" s="1" t="s">
        <v>951</v>
      </c>
      <c r="C263" s="11"/>
      <c r="D263" s="11">
        <v>523</v>
      </c>
      <c r="E263" s="59"/>
      <c r="F263" s="60"/>
      <c r="V263" s="40">
        <v>519</v>
      </c>
      <c r="W263" s="41" t="s">
        <v>70</v>
      </c>
      <c r="X263" s="42" t="s">
        <v>70</v>
      </c>
      <c r="AA263" s="4" t="s">
        <v>934</v>
      </c>
    </row>
    <row r="264" spans="2:27">
      <c r="B264" s="1" t="s">
        <v>951</v>
      </c>
      <c r="C264" s="11"/>
      <c r="D264" s="11">
        <v>525</v>
      </c>
      <c r="E264" s="59"/>
      <c r="F264" s="60"/>
      <c r="V264" s="40">
        <v>521</v>
      </c>
      <c r="W264" s="41" t="s">
        <v>70</v>
      </c>
      <c r="X264" s="42" t="s">
        <v>70</v>
      </c>
      <c r="AA264" s="4" t="s">
        <v>952</v>
      </c>
    </row>
    <row r="265" spans="2:27">
      <c r="B265" s="1" t="s">
        <v>951</v>
      </c>
      <c r="C265" s="11"/>
      <c r="D265" s="11">
        <v>527</v>
      </c>
      <c r="E265" s="59"/>
      <c r="F265" s="60"/>
      <c r="V265" s="40">
        <v>523</v>
      </c>
      <c r="W265" s="41" t="s">
        <v>70</v>
      </c>
      <c r="X265" s="42" t="s">
        <v>70</v>
      </c>
      <c r="AA265" s="4" t="s">
        <v>952</v>
      </c>
    </row>
    <row r="266" spans="2:27">
      <c r="B266" s="1" t="s">
        <v>951</v>
      </c>
      <c r="C266" s="11"/>
      <c r="D266" s="11">
        <v>529</v>
      </c>
      <c r="E266" s="59"/>
      <c r="F266" s="60"/>
      <c r="V266" s="40">
        <v>525</v>
      </c>
      <c r="W266" s="41" t="s">
        <v>70</v>
      </c>
      <c r="X266" s="42" t="s">
        <v>70</v>
      </c>
      <c r="AA266" s="4" t="s">
        <v>952</v>
      </c>
    </row>
    <row r="267" spans="2:27">
      <c r="B267" s="1" t="s">
        <v>951</v>
      </c>
      <c r="C267" s="11"/>
      <c r="D267" s="11">
        <v>531</v>
      </c>
      <c r="E267" s="59"/>
      <c r="F267" s="60"/>
      <c r="V267" s="40">
        <v>527</v>
      </c>
      <c r="W267" s="41" t="s">
        <v>70</v>
      </c>
      <c r="X267" s="42" t="s">
        <v>70</v>
      </c>
      <c r="AA267" s="4" t="s">
        <v>952</v>
      </c>
    </row>
    <row r="268" spans="2:27">
      <c r="B268" s="1" t="s">
        <v>951</v>
      </c>
      <c r="C268" s="11"/>
      <c r="D268" s="11">
        <v>533</v>
      </c>
      <c r="E268" s="1" t="s">
        <v>953</v>
      </c>
      <c r="F268" s="2"/>
      <c r="V268" s="40">
        <v>529</v>
      </c>
      <c r="W268" s="41" t="s">
        <v>70</v>
      </c>
      <c r="X268" s="42" t="s">
        <v>70</v>
      </c>
      <c r="AA268" s="4" t="s">
        <v>952</v>
      </c>
    </row>
    <row r="269" spans="2:27">
      <c r="B269" s="1" t="s">
        <v>951</v>
      </c>
      <c r="C269" s="11"/>
      <c r="D269" s="11">
        <v>535</v>
      </c>
      <c r="E269" s="1" t="s">
        <v>954</v>
      </c>
      <c r="F269" s="2"/>
      <c r="V269" s="40">
        <v>531</v>
      </c>
      <c r="W269" s="41" t="s">
        <v>70</v>
      </c>
      <c r="X269" s="42" t="s">
        <v>70</v>
      </c>
      <c r="AA269" s="4" t="s">
        <v>952</v>
      </c>
    </row>
    <row r="270" spans="2:27">
      <c r="B270" s="1" t="s">
        <v>951</v>
      </c>
      <c r="C270" s="11"/>
      <c r="D270" s="11">
        <v>537</v>
      </c>
      <c r="E270" s="1" t="s">
        <v>955</v>
      </c>
      <c r="F270" s="2"/>
      <c r="V270" s="40">
        <v>533</v>
      </c>
      <c r="W270" s="41" t="s">
        <v>953</v>
      </c>
      <c r="X270" s="42" t="s">
        <v>956</v>
      </c>
      <c r="AA270" s="4" t="s">
        <v>952</v>
      </c>
    </row>
    <row r="271" spans="2:27">
      <c r="B271" s="1" t="s">
        <v>951</v>
      </c>
      <c r="C271" s="11"/>
      <c r="D271" s="11">
        <v>539</v>
      </c>
      <c r="E271" s="1" t="s">
        <v>957</v>
      </c>
      <c r="F271" s="2"/>
      <c r="V271" s="40">
        <v>535</v>
      </c>
      <c r="W271" s="41" t="s">
        <v>954</v>
      </c>
      <c r="X271" s="42" t="s">
        <v>958</v>
      </c>
      <c r="AA271" s="4" t="s">
        <v>952</v>
      </c>
    </row>
    <row r="272" spans="2:27">
      <c r="B272" s="1" t="s">
        <v>951</v>
      </c>
      <c r="C272" s="11"/>
      <c r="D272" s="11">
        <v>541</v>
      </c>
      <c r="E272" s="1" t="s">
        <v>959</v>
      </c>
      <c r="F272" s="2"/>
      <c r="V272" s="40">
        <v>537</v>
      </c>
      <c r="W272" s="41" t="s">
        <v>955</v>
      </c>
      <c r="X272" s="42" t="s">
        <v>960</v>
      </c>
      <c r="AA272" s="4" t="s">
        <v>952</v>
      </c>
    </row>
    <row r="273" spans="2:27">
      <c r="B273" s="1" t="s">
        <v>951</v>
      </c>
      <c r="C273" s="11"/>
      <c r="D273" s="11">
        <v>543</v>
      </c>
      <c r="E273" s="1" t="s">
        <v>961</v>
      </c>
      <c r="F273" s="2"/>
      <c r="V273" s="40">
        <v>539</v>
      </c>
      <c r="W273" s="41" t="s">
        <v>957</v>
      </c>
      <c r="X273" s="42" t="s">
        <v>962</v>
      </c>
      <c r="AA273" s="4" t="s">
        <v>952</v>
      </c>
    </row>
    <row r="274" spans="2:27">
      <c r="B274" s="1" t="s">
        <v>951</v>
      </c>
      <c r="C274" s="11"/>
      <c r="D274" s="11">
        <v>545</v>
      </c>
      <c r="E274" s="1" t="s">
        <v>963</v>
      </c>
      <c r="F274" s="2"/>
      <c r="V274" s="40">
        <v>541</v>
      </c>
      <c r="W274" s="41" t="s">
        <v>959</v>
      </c>
      <c r="X274" s="42" t="s">
        <v>964</v>
      </c>
      <c r="AA274" s="4" t="s">
        <v>952</v>
      </c>
    </row>
    <row r="275" spans="2:27">
      <c r="B275" s="1" t="s">
        <v>951</v>
      </c>
      <c r="C275" s="11"/>
      <c r="D275" s="11">
        <v>547</v>
      </c>
      <c r="E275" s="1" t="s">
        <v>965</v>
      </c>
      <c r="F275" s="2"/>
      <c r="V275" s="40">
        <v>543</v>
      </c>
      <c r="W275" s="41" t="s">
        <v>961</v>
      </c>
      <c r="X275" s="42" t="s">
        <v>966</v>
      </c>
      <c r="AA275" s="4" t="s">
        <v>952</v>
      </c>
    </row>
    <row r="276" spans="2:27">
      <c r="B276" s="1" t="s">
        <v>951</v>
      </c>
      <c r="C276" s="11"/>
      <c r="D276" s="11">
        <v>549</v>
      </c>
      <c r="E276" s="1" t="s">
        <v>967</v>
      </c>
      <c r="F276" s="2"/>
      <c r="V276" s="40">
        <v>545</v>
      </c>
      <c r="W276" s="41" t="s">
        <v>963</v>
      </c>
      <c r="X276" s="42" t="s">
        <v>968</v>
      </c>
      <c r="AA276" s="4" t="s">
        <v>952</v>
      </c>
    </row>
    <row r="277" spans="2:27">
      <c r="B277" s="1" t="s">
        <v>951</v>
      </c>
      <c r="C277" s="11"/>
      <c r="D277" s="11">
        <v>551</v>
      </c>
      <c r="E277" s="1" t="s">
        <v>969</v>
      </c>
      <c r="F277" s="2"/>
      <c r="V277" s="40">
        <v>547</v>
      </c>
      <c r="W277" s="41" t="s">
        <v>965</v>
      </c>
      <c r="X277" s="42" t="s">
        <v>970</v>
      </c>
      <c r="AA277" s="4" t="s">
        <v>952</v>
      </c>
    </row>
    <row r="278" spans="2:27">
      <c r="B278" s="1" t="s">
        <v>951</v>
      </c>
      <c r="C278" s="11"/>
      <c r="D278" s="11">
        <v>553</v>
      </c>
      <c r="E278" s="1" t="s">
        <v>971</v>
      </c>
      <c r="F278" s="2"/>
      <c r="V278" s="40">
        <v>549</v>
      </c>
      <c r="W278" s="41" t="s">
        <v>967</v>
      </c>
      <c r="X278" s="42" t="s">
        <v>972</v>
      </c>
      <c r="AA278" s="4" t="s">
        <v>952</v>
      </c>
    </row>
    <row r="279" spans="2:27">
      <c r="B279" s="1" t="s">
        <v>973</v>
      </c>
      <c r="C279" s="11"/>
      <c r="D279" s="11">
        <v>555</v>
      </c>
      <c r="E279" s="1" t="s">
        <v>974</v>
      </c>
      <c r="F279" s="2"/>
      <c r="V279" s="40">
        <v>551</v>
      </c>
      <c r="W279" s="41" t="s">
        <v>969</v>
      </c>
      <c r="X279" s="42" t="s">
        <v>975</v>
      </c>
      <c r="AA279" s="4" t="s">
        <v>952</v>
      </c>
    </row>
    <row r="280" spans="2:27">
      <c r="B280" s="1" t="s">
        <v>951</v>
      </c>
      <c r="C280" s="11"/>
      <c r="D280" s="11">
        <v>557</v>
      </c>
      <c r="E280" s="1" t="s">
        <v>976</v>
      </c>
      <c r="F280" s="2"/>
      <c r="V280" s="40">
        <v>553</v>
      </c>
      <c r="W280" s="41" t="s">
        <v>971</v>
      </c>
      <c r="X280" s="42" t="s">
        <v>977</v>
      </c>
      <c r="AA280" s="4" t="s">
        <v>952</v>
      </c>
    </row>
    <row r="281" spans="2:27">
      <c r="B281" s="1" t="s">
        <v>973</v>
      </c>
      <c r="C281" s="11"/>
      <c r="D281" s="11">
        <v>559</v>
      </c>
      <c r="E281" s="1" t="s">
        <v>978</v>
      </c>
      <c r="F281" s="2"/>
      <c r="V281" s="40">
        <v>555</v>
      </c>
      <c r="W281" s="41" t="s">
        <v>974</v>
      </c>
      <c r="X281" s="42" t="s">
        <v>979</v>
      </c>
      <c r="AA281" s="4" t="s">
        <v>952</v>
      </c>
    </row>
    <row r="282" spans="2:27">
      <c r="B282" s="1" t="s">
        <v>951</v>
      </c>
      <c r="C282" s="11"/>
      <c r="D282" s="11">
        <v>561</v>
      </c>
      <c r="E282" s="1" t="s">
        <v>980</v>
      </c>
      <c r="F282" s="2"/>
      <c r="V282" s="40">
        <v>557</v>
      </c>
      <c r="W282" s="41" t="s">
        <v>976</v>
      </c>
      <c r="X282" s="42" t="s">
        <v>981</v>
      </c>
      <c r="AA282" s="4" t="s">
        <v>952</v>
      </c>
    </row>
    <row r="283" spans="2:27">
      <c r="B283" s="1" t="s">
        <v>973</v>
      </c>
      <c r="C283" s="11"/>
      <c r="D283" s="11">
        <v>563</v>
      </c>
      <c r="E283" s="1" t="s">
        <v>982</v>
      </c>
      <c r="F283" s="2"/>
      <c r="V283" s="40">
        <v>559</v>
      </c>
      <c r="W283" s="41" t="s">
        <v>1586</v>
      </c>
      <c r="X283" s="42" t="s">
        <v>983</v>
      </c>
      <c r="AA283" s="4" t="s">
        <v>952</v>
      </c>
    </row>
    <row r="284" spans="2:27">
      <c r="B284" s="1" t="s">
        <v>951</v>
      </c>
      <c r="C284" s="11"/>
      <c r="D284" s="11">
        <v>565</v>
      </c>
      <c r="E284" s="1" t="s">
        <v>984</v>
      </c>
      <c r="F284" s="2"/>
      <c r="V284" s="40">
        <v>561</v>
      </c>
      <c r="W284" s="41" t="s">
        <v>980</v>
      </c>
      <c r="X284" s="42" t="s">
        <v>985</v>
      </c>
      <c r="AA284" s="4" t="s">
        <v>952</v>
      </c>
    </row>
    <row r="285" spans="2:27">
      <c r="B285" s="1" t="s">
        <v>973</v>
      </c>
      <c r="C285" s="11"/>
      <c r="D285" s="11">
        <v>567</v>
      </c>
      <c r="E285" s="1" t="s">
        <v>986</v>
      </c>
      <c r="F285" s="2"/>
      <c r="V285" s="40">
        <v>563</v>
      </c>
      <c r="W285" s="41" t="s">
        <v>982</v>
      </c>
      <c r="X285" s="42" t="s">
        <v>987</v>
      </c>
      <c r="AA285" s="4" t="s">
        <v>952</v>
      </c>
    </row>
    <row r="286" spans="2:27">
      <c r="B286" s="1" t="s">
        <v>951</v>
      </c>
      <c r="C286" s="11"/>
      <c r="D286" s="11">
        <v>569</v>
      </c>
      <c r="E286" s="1" t="s">
        <v>988</v>
      </c>
      <c r="F286" s="2"/>
      <c r="V286" s="40">
        <v>565</v>
      </c>
      <c r="W286" s="41" t="s">
        <v>984</v>
      </c>
      <c r="X286" s="42" t="s">
        <v>989</v>
      </c>
      <c r="AA286" s="4" t="s">
        <v>952</v>
      </c>
    </row>
    <row r="287" spans="2:27">
      <c r="B287" s="1" t="s">
        <v>531</v>
      </c>
      <c r="C287" s="11"/>
      <c r="D287" s="11">
        <v>571</v>
      </c>
      <c r="E287" s="1" t="s">
        <v>990</v>
      </c>
      <c r="F287" s="2"/>
      <c r="V287" s="40">
        <v>567</v>
      </c>
      <c r="W287" s="41" t="s">
        <v>986</v>
      </c>
      <c r="X287" s="42" t="s">
        <v>991</v>
      </c>
      <c r="AA287" s="4" t="s">
        <v>952</v>
      </c>
    </row>
    <row r="288" spans="2:27">
      <c r="B288" s="1" t="s">
        <v>531</v>
      </c>
      <c r="C288" s="11"/>
      <c r="D288" s="11">
        <v>573</v>
      </c>
      <c r="E288" s="1" t="s">
        <v>992</v>
      </c>
      <c r="F288" s="2"/>
      <c r="V288" s="40">
        <v>569</v>
      </c>
      <c r="W288" s="41" t="s">
        <v>988</v>
      </c>
      <c r="X288" s="42" t="s">
        <v>993</v>
      </c>
      <c r="AA288" s="4" t="s">
        <v>994</v>
      </c>
    </row>
    <row r="289" spans="2:27">
      <c r="B289" s="1" t="s">
        <v>531</v>
      </c>
      <c r="C289" s="11"/>
      <c r="D289" s="11">
        <v>575</v>
      </c>
      <c r="E289" s="1" t="s">
        <v>995</v>
      </c>
      <c r="F289" s="2"/>
      <c r="V289" s="40">
        <v>571</v>
      </c>
      <c r="W289" s="41" t="s">
        <v>990</v>
      </c>
      <c r="X289" s="42" t="s">
        <v>996</v>
      </c>
      <c r="AA289" s="4" t="s">
        <v>994</v>
      </c>
    </row>
    <row r="290" spans="2:27">
      <c r="B290" s="1" t="s">
        <v>531</v>
      </c>
      <c r="C290" s="11"/>
      <c r="D290" s="11">
        <v>577</v>
      </c>
      <c r="E290" s="1" t="s">
        <v>997</v>
      </c>
      <c r="F290" s="2"/>
      <c r="V290" s="40">
        <v>573</v>
      </c>
      <c r="W290" s="41" t="s">
        <v>992</v>
      </c>
      <c r="X290" s="42" t="s">
        <v>998</v>
      </c>
      <c r="AA290" s="4" t="s">
        <v>994</v>
      </c>
    </row>
    <row r="291" spans="2:27">
      <c r="B291" s="1" t="s">
        <v>531</v>
      </c>
      <c r="C291" s="11"/>
      <c r="D291" s="11">
        <v>579</v>
      </c>
      <c r="E291" s="1" t="s">
        <v>999</v>
      </c>
      <c r="F291" s="2"/>
      <c r="V291" s="40">
        <v>575</v>
      </c>
      <c r="W291" s="41" t="s">
        <v>995</v>
      </c>
      <c r="X291" s="42" t="s">
        <v>1000</v>
      </c>
      <c r="AA291" s="4" t="s">
        <v>994</v>
      </c>
    </row>
    <row r="292" spans="2:27">
      <c r="B292" s="1" t="s">
        <v>531</v>
      </c>
      <c r="C292" s="11"/>
      <c r="D292" s="11">
        <v>581</v>
      </c>
      <c r="E292" s="1" t="s">
        <v>1001</v>
      </c>
      <c r="F292" s="2"/>
      <c r="V292" s="40">
        <v>577</v>
      </c>
      <c r="W292" s="41" t="s">
        <v>997</v>
      </c>
      <c r="X292" s="42" t="s">
        <v>1002</v>
      </c>
      <c r="AA292" s="4" t="s">
        <v>994</v>
      </c>
    </row>
    <row r="293" spans="2:27">
      <c r="B293" s="1" t="s">
        <v>531</v>
      </c>
      <c r="C293" s="11"/>
      <c r="D293" s="11">
        <v>583</v>
      </c>
      <c r="E293" s="1" t="s">
        <v>1003</v>
      </c>
      <c r="F293" s="2"/>
      <c r="V293" s="40">
        <v>579</v>
      </c>
      <c r="W293" s="41" t="s">
        <v>999</v>
      </c>
      <c r="X293" s="42" t="s">
        <v>1004</v>
      </c>
      <c r="AA293" s="4" t="s">
        <v>994</v>
      </c>
    </row>
    <row r="294" spans="2:27">
      <c r="B294" s="1" t="s">
        <v>531</v>
      </c>
      <c r="C294" s="11"/>
      <c r="D294" s="11">
        <v>585</v>
      </c>
      <c r="E294" s="1" t="s">
        <v>1005</v>
      </c>
      <c r="F294" s="2"/>
      <c r="V294" s="40">
        <v>581</v>
      </c>
      <c r="W294" s="41" t="s">
        <v>1001</v>
      </c>
      <c r="X294" s="42" t="s">
        <v>1006</v>
      </c>
      <c r="AA294" s="4" t="s">
        <v>994</v>
      </c>
    </row>
    <row r="295" spans="2:27">
      <c r="B295" s="1" t="s">
        <v>531</v>
      </c>
      <c r="C295" s="11"/>
      <c r="D295" s="11">
        <v>587</v>
      </c>
      <c r="E295" s="1" t="s">
        <v>1007</v>
      </c>
      <c r="F295" s="2"/>
      <c r="V295" s="40">
        <v>583</v>
      </c>
      <c r="W295" s="41" t="s">
        <v>1003</v>
      </c>
      <c r="X295" s="42" t="s">
        <v>1008</v>
      </c>
      <c r="AA295" s="4" t="s">
        <v>994</v>
      </c>
    </row>
    <row r="296" spans="2:27">
      <c r="B296" s="1" t="s">
        <v>531</v>
      </c>
      <c r="C296" s="11"/>
      <c r="D296" s="11">
        <v>589</v>
      </c>
      <c r="E296" s="1" t="s">
        <v>1009</v>
      </c>
      <c r="F296" s="2"/>
      <c r="V296" s="40">
        <v>585</v>
      </c>
      <c r="W296" s="41" t="s">
        <v>1005</v>
      </c>
      <c r="X296" s="42" t="s">
        <v>1010</v>
      </c>
      <c r="AA296" s="4" t="s">
        <v>994</v>
      </c>
    </row>
    <row r="297" spans="2:27">
      <c r="B297" s="1" t="s">
        <v>531</v>
      </c>
      <c r="C297" s="11"/>
      <c r="D297" s="11">
        <v>591</v>
      </c>
      <c r="E297" s="1" t="s">
        <v>1011</v>
      </c>
      <c r="F297" s="2"/>
      <c r="V297" s="40">
        <v>587</v>
      </c>
      <c r="W297" s="41" t="s">
        <v>1007</v>
      </c>
      <c r="X297" s="42" t="s">
        <v>1012</v>
      </c>
      <c r="AA297" s="4" t="s">
        <v>994</v>
      </c>
    </row>
    <row r="298" spans="2:27">
      <c r="B298" s="1" t="s">
        <v>531</v>
      </c>
      <c r="C298" s="11"/>
      <c r="D298" s="11">
        <v>593</v>
      </c>
      <c r="E298" s="1" t="s">
        <v>1013</v>
      </c>
      <c r="F298" s="2"/>
      <c r="V298" s="40">
        <v>589</v>
      </c>
      <c r="W298" s="41" t="s">
        <v>1009</v>
      </c>
      <c r="X298" s="42" t="s">
        <v>1014</v>
      </c>
      <c r="AA298" s="4" t="s">
        <v>994</v>
      </c>
    </row>
    <row r="299" spans="2:27">
      <c r="B299" s="1" t="s">
        <v>531</v>
      </c>
      <c r="C299" s="11"/>
      <c r="D299" s="11">
        <v>595</v>
      </c>
      <c r="E299" s="1" t="s">
        <v>1015</v>
      </c>
      <c r="F299" s="2"/>
      <c r="V299" s="40">
        <v>591</v>
      </c>
      <c r="W299" s="41" t="s">
        <v>1011</v>
      </c>
      <c r="X299" s="42" t="s">
        <v>1016</v>
      </c>
      <c r="AA299" s="4" t="s">
        <v>994</v>
      </c>
    </row>
    <row r="300" spans="2:27">
      <c r="B300" s="1" t="s">
        <v>531</v>
      </c>
      <c r="C300" s="11"/>
      <c r="D300" s="11">
        <v>597</v>
      </c>
      <c r="E300" s="59"/>
      <c r="F300" s="60"/>
      <c r="V300" s="40">
        <v>593</v>
      </c>
      <c r="W300" s="41" t="s">
        <v>1013</v>
      </c>
      <c r="X300" s="42" t="s">
        <v>1017</v>
      </c>
      <c r="AA300" s="4" t="s">
        <v>994</v>
      </c>
    </row>
    <row r="301" spans="2:27">
      <c r="B301" s="1" t="s">
        <v>531</v>
      </c>
      <c r="C301" s="11"/>
      <c r="D301" s="11">
        <v>599</v>
      </c>
      <c r="E301" s="59"/>
      <c r="F301" s="60"/>
      <c r="V301" s="40">
        <v>595</v>
      </c>
      <c r="W301" s="41" t="s">
        <v>1015</v>
      </c>
      <c r="X301" s="42" t="s">
        <v>1018</v>
      </c>
      <c r="AA301" s="4" t="s">
        <v>994</v>
      </c>
    </row>
    <row r="302" spans="2:27">
      <c r="B302" s="1" t="s">
        <v>531</v>
      </c>
      <c r="C302" s="11"/>
      <c r="D302" s="11">
        <v>601</v>
      </c>
      <c r="E302" s="59"/>
      <c r="F302" s="60"/>
      <c r="V302" s="40">
        <v>597</v>
      </c>
      <c r="W302" s="41" t="s">
        <v>70</v>
      </c>
      <c r="X302" s="42" t="s">
        <v>70</v>
      </c>
      <c r="AA302" s="4" t="s">
        <v>994</v>
      </c>
    </row>
    <row r="303" spans="2:27">
      <c r="B303" s="1" t="s">
        <v>1019</v>
      </c>
      <c r="C303" s="11"/>
      <c r="D303" s="11">
        <v>603</v>
      </c>
      <c r="E303" s="1" t="s">
        <v>1020</v>
      </c>
      <c r="F303" s="2"/>
      <c r="V303" s="40">
        <v>599</v>
      </c>
      <c r="W303" s="41" t="s">
        <v>70</v>
      </c>
      <c r="X303" s="42" t="s">
        <v>70</v>
      </c>
      <c r="AA303" s="4" t="s">
        <v>994</v>
      </c>
    </row>
    <row r="304" spans="2:27">
      <c r="B304" s="1" t="s">
        <v>1019</v>
      </c>
      <c r="C304" s="11"/>
      <c r="D304" s="11">
        <v>605</v>
      </c>
      <c r="E304" s="1" t="s">
        <v>1021</v>
      </c>
      <c r="F304" s="2"/>
      <c r="V304" s="40">
        <v>601</v>
      </c>
      <c r="W304" s="41" t="s">
        <v>70</v>
      </c>
      <c r="X304" s="42" t="s">
        <v>70</v>
      </c>
      <c r="AA304" s="4" t="s">
        <v>1022</v>
      </c>
    </row>
    <row r="305" spans="2:35">
      <c r="B305" s="1" t="s">
        <v>1019</v>
      </c>
      <c r="C305" s="11"/>
      <c r="D305" s="11">
        <v>607</v>
      </c>
      <c r="E305" s="1" t="s">
        <v>1023</v>
      </c>
      <c r="F305" s="2"/>
      <c r="V305" s="40">
        <v>603</v>
      </c>
      <c r="W305" s="41" t="s">
        <v>1020</v>
      </c>
      <c r="X305" s="42" t="s">
        <v>1024</v>
      </c>
      <c r="AA305" s="4" t="s">
        <v>1022</v>
      </c>
    </row>
    <row r="306" spans="2:35">
      <c r="B306" s="1" t="s">
        <v>1019</v>
      </c>
      <c r="C306" s="11"/>
      <c r="D306" s="11">
        <v>609</v>
      </c>
      <c r="E306" s="59"/>
      <c r="F306" s="60"/>
      <c r="V306" s="40">
        <v>605</v>
      </c>
      <c r="W306" s="41" t="s">
        <v>1021</v>
      </c>
      <c r="X306" s="42" t="s">
        <v>1025</v>
      </c>
      <c r="AA306" s="4" t="s">
        <v>1022</v>
      </c>
    </row>
    <row r="307" spans="2:35">
      <c r="B307" s="1" t="s">
        <v>1026</v>
      </c>
      <c r="C307" s="11"/>
      <c r="D307" s="11">
        <v>611</v>
      </c>
      <c r="E307" s="1" t="s">
        <v>1027</v>
      </c>
      <c r="F307" s="2"/>
      <c r="V307" s="40">
        <v>607</v>
      </c>
      <c r="W307" s="41" t="s">
        <v>1023</v>
      </c>
      <c r="X307" s="42" t="s">
        <v>1028</v>
      </c>
      <c r="AA307" s="4" t="s">
        <v>1022</v>
      </c>
    </row>
    <row r="308" spans="2:35">
      <c r="B308" s="1" t="s">
        <v>1026</v>
      </c>
      <c r="C308" s="11"/>
      <c r="D308" s="11">
        <v>613</v>
      </c>
      <c r="E308" s="1" t="s">
        <v>1029</v>
      </c>
      <c r="F308" s="2"/>
      <c r="V308" s="40">
        <v>609</v>
      </c>
      <c r="W308" s="41" t="s">
        <v>70</v>
      </c>
      <c r="X308" s="42" t="s">
        <v>70</v>
      </c>
      <c r="AA308" s="4" t="s">
        <v>1030</v>
      </c>
    </row>
    <row r="309" spans="2:35">
      <c r="B309" s="1" t="s">
        <v>1026</v>
      </c>
      <c r="C309" s="11"/>
      <c r="D309" s="11">
        <v>615</v>
      </c>
      <c r="E309" s="59"/>
      <c r="F309" s="60"/>
      <c r="V309" s="40">
        <v>611</v>
      </c>
      <c r="W309" s="41" t="s">
        <v>1027</v>
      </c>
      <c r="X309" s="42" t="s">
        <v>1031</v>
      </c>
      <c r="AA309" s="4" t="s">
        <v>1030</v>
      </c>
    </row>
    <row r="310" spans="2:35">
      <c r="B310" s="1" t="s">
        <v>1026</v>
      </c>
      <c r="C310" s="11"/>
      <c r="D310" s="11">
        <v>617</v>
      </c>
      <c r="E310" s="59"/>
      <c r="F310" s="60"/>
      <c r="V310" s="40">
        <v>613</v>
      </c>
      <c r="W310" s="41" t="s">
        <v>1029</v>
      </c>
      <c r="X310" s="42" t="s">
        <v>1032</v>
      </c>
      <c r="AA310" s="4" t="s">
        <v>1030</v>
      </c>
    </row>
    <row r="311" spans="2:35">
      <c r="B311" s="1" t="s">
        <v>1026</v>
      </c>
      <c r="C311" s="11"/>
      <c r="D311" s="11">
        <v>619</v>
      </c>
      <c r="E311" s="1" t="s">
        <v>1033</v>
      </c>
      <c r="F311" s="2"/>
      <c r="V311" s="40">
        <v>615</v>
      </c>
      <c r="W311" s="41" t="s">
        <v>70</v>
      </c>
      <c r="X311" s="42" t="s">
        <v>70</v>
      </c>
      <c r="AA311" s="4" t="s">
        <v>1030</v>
      </c>
    </row>
    <row r="312" spans="2:35">
      <c r="B312" s="1" t="s">
        <v>1034</v>
      </c>
      <c r="C312" s="11"/>
      <c r="D312" s="11">
        <v>621</v>
      </c>
      <c r="E312" s="1" t="s">
        <v>1035</v>
      </c>
      <c r="F312" s="2"/>
      <c r="V312" s="40">
        <v>617</v>
      </c>
      <c r="W312" s="41" t="s">
        <v>70</v>
      </c>
      <c r="X312" s="42" t="s">
        <v>70</v>
      </c>
      <c r="AA312" s="4" t="s">
        <v>1036</v>
      </c>
    </row>
    <row r="313" spans="2:35">
      <c r="B313" s="1" t="s">
        <v>1034</v>
      </c>
      <c r="C313" s="11"/>
      <c r="D313" s="11">
        <v>623</v>
      </c>
      <c r="E313" s="1" t="s">
        <v>1037</v>
      </c>
      <c r="F313" s="2"/>
      <c r="V313" s="40">
        <v>619</v>
      </c>
      <c r="W313" s="41" t="s">
        <v>1033</v>
      </c>
      <c r="X313" s="42" t="s">
        <v>1038</v>
      </c>
      <c r="AA313" s="4" t="s">
        <v>1036</v>
      </c>
    </row>
    <row r="314" spans="2:35">
      <c r="B314" s="1" t="s">
        <v>1034</v>
      </c>
      <c r="C314" s="11"/>
      <c r="D314" s="11">
        <v>625</v>
      </c>
      <c r="E314" s="1" t="s">
        <v>1039</v>
      </c>
      <c r="F314" s="2"/>
      <c r="V314" s="40">
        <v>621</v>
      </c>
      <c r="W314" s="41" t="s">
        <v>70</v>
      </c>
      <c r="AA314" s="4" t="s">
        <v>1036</v>
      </c>
      <c r="AH314" s="41" t="s">
        <v>1035</v>
      </c>
      <c r="AI314" s="42"/>
    </row>
    <row r="315" spans="2:35">
      <c r="B315" s="1" t="s">
        <v>1034</v>
      </c>
      <c r="C315" s="11"/>
      <c r="D315" s="11">
        <v>627</v>
      </c>
      <c r="E315" s="59"/>
      <c r="F315" s="60"/>
      <c r="V315" s="40">
        <v>623</v>
      </c>
      <c r="W315" s="41" t="s">
        <v>1037</v>
      </c>
      <c r="X315" s="42" t="s">
        <v>1040</v>
      </c>
      <c r="AA315" s="4" t="s">
        <v>1036</v>
      </c>
    </row>
    <row r="316" spans="2:35">
      <c r="B316" s="1" t="s">
        <v>1034</v>
      </c>
      <c r="C316" s="11"/>
      <c r="D316" s="11">
        <v>629</v>
      </c>
      <c r="E316" s="59"/>
      <c r="F316" s="60"/>
      <c r="V316" s="40">
        <v>625</v>
      </c>
      <c r="W316" s="41" t="s">
        <v>1039</v>
      </c>
      <c r="X316" s="42" t="s">
        <v>1041</v>
      </c>
      <c r="AA316" s="4" t="s">
        <v>1036</v>
      </c>
    </row>
    <row r="317" spans="2:35">
      <c r="B317" s="1" t="s">
        <v>1042</v>
      </c>
      <c r="C317" s="11"/>
      <c r="D317" s="11">
        <v>631</v>
      </c>
      <c r="E317" s="1" t="s">
        <v>1043</v>
      </c>
      <c r="F317" s="2"/>
      <c r="V317" s="40">
        <v>627</v>
      </c>
      <c r="W317" s="41" t="s">
        <v>70</v>
      </c>
      <c r="X317" s="42" t="s">
        <v>70</v>
      </c>
      <c r="AA317" s="4" t="s">
        <v>1036</v>
      </c>
    </row>
    <row r="318" spans="2:35">
      <c r="B318" s="1" t="s">
        <v>1042</v>
      </c>
      <c r="C318" s="11"/>
      <c r="D318" s="11">
        <v>633</v>
      </c>
      <c r="E318" s="1" t="s">
        <v>1044</v>
      </c>
      <c r="F318" s="2"/>
      <c r="V318" s="40">
        <v>629</v>
      </c>
      <c r="W318" s="41" t="s">
        <v>70</v>
      </c>
      <c r="X318" s="42" t="s">
        <v>70</v>
      </c>
      <c r="AA318" s="4" t="s">
        <v>1045</v>
      </c>
    </row>
    <row r="319" spans="2:35">
      <c r="B319" s="1" t="s">
        <v>1042</v>
      </c>
      <c r="C319" s="11"/>
      <c r="D319" s="11">
        <v>635</v>
      </c>
      <c r="E319" s="1" t="s">
        <v>1046</v>
      </c>
      <c r="F319" s="2"/>
      <c r="V319" s="40">
        <v>631</v>
      </c>
      <c r="W319" s="41" t="s">
        <v>1043</v>
      </c>
      <c r="X319" s="42" t="s">
        <v>1047</v>
      </c>
      <c r="AA319" s="4" t="s">
        <v>1045</v>
      </c>
    </row>
    <row r="320" spans="2:35">
      <c r="B320" s="1" t="s">
        <v>1042</v>
      </c>
      <c r="C320" s="11"/>
      <c r="D320" s="11">
        <v>637</v>
      </c>
      <c r="E320" s="59"/>
      <c r="F320" s="60"/>
      <c r="V320" s="40">
        <v>633</v>
      </c>
      <c r="W320" s="41" t="s">
        <v>1044</v>
      </c>
      <c r="X320" s="42" t="s">
        <v>1048</v>
      </c>
      <c r="AA320" s="4" t="s">
        <v>1045</v>
      </c>
    </row>
    <row r="321" spans="2:27">
      <c r="B321" s="1" t="s">
        <v>1042</v>
      </c>
      <c r="C321" s="11"/>
      <c r="D321" s="11">
        <v>639</v>
      </c>
      <c r="E321" s="59"/>
      <c r="F321" s="60"/>
      <c r="V321" s="40">
        <v>635</v>
      </c>
      <c r="W321" s="41" t="s">
        <v>1046</v>
      </c>
      <c r="X321" s="42" t="s">
        <v>1049</v>
      </c>
      <c r="AA321" s="4" t="s">
        <v>1045</v>
      </c>
    </row>
    <row r="322" spans="2:27">
      <c r="B322" s="1" t="s">
        <v>1050</v>
      </c>
      <c r="C322" s="11"/>
      <c r="D322" s="11">
        <v>641</v>
      </c>
      <c r="E322" s="1" t="s">
        <v>1051</v>
      </c>
      <c r="F322" s="2"/>
      <c r="V322" s="40">
        <v>637</v>
      </c>
      <c r="W322" s="41" t="s">
        <v>70</v>
      </c>
      <c r="X322" s="42" t="s">
        <v>70</v>
      </c>
      <c r="AA322" s="4" t="s">
        <v>1045</v>
      </c>
    </row>
    <row r="323" spans="2:27">
      <c r="B323" s="1" t="s">
        <v>1050</v>
      </c>
      <c r="C323" s="11"/>
      <c r="D323" s="11">
        <v>643</v>
      </c>
      <c r="E323" s="1" t="s">
        <v>1052</v>
      </c>
      <c r="F323" s="2"/>
      <c r="V323" s="40">
        <v>639</v>
      </c>
      <c r="W323" s="41" t="s">
        <v>70</v>
      </c>
      <c r="X323" s="42" t="s">
        <v>70</v>
      </c>
      <c r="AA323" s="4" t="s">
        <v>1053</v>
      </c>
    </row>
    <row r="324" spans="2:27">
      <c r="B324" s="1" t="s">
        <v>1054</v>
      </c>
      <c r="C324" s="11"/>
      <c r="D324" s="11">
        <v>645</v>
      </c>
      <c r="E324" s="1" t="s">
        <v>1055</v>
      </c>
      <c r="F324" s="2"/>
      <c r="V324" s="40">
        <v>641</v>
      </c>
      <c r="W324" s="41" t="s">
        <v>1587</v>
      </c>
      <c r="X324" s="42" t="s">
        <v>1056</v>
      </c>
      <c r="AA324" s="4" t="s">
        <v>1053</v>
      </c>
    </row>
    <row r="325" spans="2:27">
      <c r="B325" s="1" t="s">
        <v>1054</v>
      </c>
      <c r="C325" s="11"/>
      <c r="D325" s="11">
        <v>647</v>
      </c>
      <c r="E325" s="1" t="s">
        <v>1057</v>
      </c>
      <c r="F325" s="2"/>
      <c r="V325" s="40">
        <v>643</v>
      </c>
      <c r="W325" s="41" t="s">
        <v>1052</v>
      </c>
      <c r="X325" s="42" t="s">
        <v>1058</v>
      </c>
      <c r="AA325" s="4" t="s">
        <v>1053</v>
      </c>
    </row>
    <row r="326" spans="2:27">
      <c r="B326" s="1" t="s">
        <v>1054</v>
      </c>
      <c r="C326" s="11"/>
      <c r="D326" s="11">
        <v>649</v>
      </c>
      <c r="E326" s="1" t="s">
        <v>1059</v>
      </c>
      <c r="F326" s="2"/>
      <c r="V326" s="40">
        <v>645</v>
      </c>
      <c r="W326" s="41" t="s">
        <v>1588</v>
      </c>
      <c r="X326" s="42" t="s">
        <v>1060</v>
      </c>
      <c r="AA326" s="4" t="s">
        <v>1053</v>
      </c>
    </row>
    <row r="327" spans="2:27">
      <c r="B327" s="1" t="s">
        <v>1054</v>
      </c>
      <c r="C327" s="11"/>
      <c r="D327" s="11">
        <v>651</v>
      </c>
      <c r="E327" s="1" t="s">
        <v>1061</v>
      </c>
      <c r="F327" s="2"/>
      <c r="V327" s="40">
        <v>647</v>
      </c>
      <c r="W327" s="41" t="s">
        <v>1057</v>
      </c>
      <c r="X327" s="42" t="s">
        <v>1062</v>
      </c>
      <c r="AA327" s="4" t="s">
        <v>1053</v>
      </c>
    </row>
    <row r="328" spans="2:27">
      <c r="B328" s="1" t="s">
        <v>1054</v>
      </c>
      <c r="C328" s="11"/>
      <c r="D328" s="11">
        <v>653</v>
      </c>
      <c r="E328" s="1" t="s">
        <v>1063</v>
      </c>
      <c r="F328" s="2"/>
      <c r="V328" s="40">
        <v>649</v>
      </c>
      <c r="W328" s="41" t="s">
        <v>1589</v>
      </c>
      <c r="X328" s="42" t="s">
        <v>1064</v>
      </c>
      <c r="AA328" s="4" t="s">
        <v>1053</v>
      </c>
    </row>
    <row r="329" spans="2:27">
      <c r="B329" s="1" t="s">
        <v>1054</v>
      </c>
      <c r="C329" s="11"/>
      <c r="D329" s="11">
        <v>655</v>
      </c>
      <c r="E329" s="1" t="s">
        <v>1065</v>
      </c>
      <c r="F329" s="2"/>
      <c r="V329" s="40">
        <v>651</v>
      </c>
      <c r="W329" s="41" t="s">
        <v>1061</v>
      </c>
      <c r="X329" s="42" t="s">
        <v>1066</v>
      </c>
      <c r="AA329" s="4" t="s">
        <v>1053</v>
      </c>
    </row>
    <row r="330" spans="2:27">
      <c r="B330" s="1" t="s">
        <v>1054</v>
      </c>
      <c r="C330" s="11"/>
      <c r="D330" s="11">
        <v>657</v>
      </c>
      <c r="E330" s="1" t="s">
        <v>1067</v>
      </c>
      <c r="F330" s="2"/>
      <c r="V330" s="40">
        <v>653</v>
      </c>
      <c r="W330" s="41" t="s">
        <v>1063</v>
      </c>
      <c r="X330" s="42" t="s">
        <v>1068</v>
      </c>
      <c r="AA330" s="4" t="s">
        <v>1053</v>
      </c>
    </row>
    <row r="331" spans="2:27">
      <c r="B331" s="1" t="s">
        <v>1054</v>
      </c>
      <c r="C331" s="11"/>
      <c r="D331" s="11">
        <v>659</v>
      </c>
      <c r="E331" s="1" t="s">
        <v>1069</v>
      </c>
      <c r="F331" s="2"/>
      <c r="V331" s="40">
        <v>655</v>
      </c>
      <c r="W331" s="41" t="s">
        <v>1065</v>
      </c>
      <c r="X331" s="42" t="s">
        <v>1070</v>
      </c>
      <c r="AA331" s="4" t="s">
        <v>1053</v>
      </c>
    </row>
    <row r="332" spans="2:27">
      <c r="B332" s="1" t="s">
        <v>1054</v>
      </c>
      <c r="C332" s="11"/>
      <c r="D332" s="11">
        <v>661</v>
      </c>
      <c r="E332" s="1" t="s">
        <v>1071</v>
      </c>
      <c r="F332" s="2"/>
      <c r="V332" s="40">
        <v>657</v>
      </c>
      <c r="W332" s="41" t="s">
        <v>1067</v>
      </c>
      <c r="X332" s="42" t="s">
        <v>1072</v>
      </c>
      <c r="AA332" s="4" t="s">
        <v>1053</v>
      </c>
    </row>
    <row r="333" spans="2:27">
      <c r="B333" s="1" t="s">
        <v>1054</v>
      </c>
      <c r="C333" s="11"/>
      <c r="D333" s="11">
        <v>663</v>
      </c>
      <c r="E333" s="1" t="s">
        <v>1073</v>
      </c>
      <c r="F333" s="2"/>
      <c r="V333" s="40">
        <v>659</v>
      </c>
      <c r="W333" s="41" t="s">
        <v>1069</v>
      </c>
      <c r="X333" s="42" t="s">
        <v>1074</v>
      </c>
      <c r="AA333" s="4" t="s">
        <v>1053</v>
      </c>
    </row>
    <row r="334" spans="2:27">
      <c r="B334" s="1" t="s">
        <v>1054</v>
      </c>
      <c r="C334" s="11"/>
      <c r="D334" s="11">
        <v>665</v>
      </c>
      <c r="E334" s="1" t="s">
        <v>1075</v>
      </c>
      <c r="F334" s="2"/>
      <c r="V334" s="40">
        <v>661</v>
      </c>
      <c r="W334" s="41" t="s">
        <v>1071</v>
      </c>
      <c r="X334" s="42" t="s">
        <v>1076</v>
      </c>
      <c r="AA334" s="4" t="s">
        <v>1053</v>
      </c>
    </row>
    <row r="335" spans="2:27">
      <c r="B335" s="1" t="s">
        <v>1054</v>
      </c>
      <c r="C335" s="11"/>
      <c r="D335" s="11">
        <v>667</v>
      </c>
      <c r="E335" s="1" t="s">
        <v>1077</v>
      </c>
      <c r="F335" s="2"/>
      <c r="V335" s="40">
        <v>663</v>
      </c>
      <c r="W335" s="41" t="s">
        <v>1073</v>
      </c>
      <c r="X335" s="42" t="s">
        <v>1078</v>
      </c>
      <c r="AA335" s="4" t="s">
        <v>1053</v>
      </c>
    </row>
    <row r="336" spans="2:27">
      <c r="B336" s="1" t="s">
        <v>1054</v>
      </c>
      <c r="C336" s="11"/>
      <c r="D336" s="11">
        <v>669</v>
      </c>
      <c r="E336" s="1" t="s">
        <v>1079</v>
      </c>
      <c r="F336" s="2"/>
      <c r="V336" s="40">
        <v>665</v>
      </c>
      <c r="W336" s="41" t="s">
        <v>1590</v>
      </c>
      <c r="X336" s="42" t="s">
        <v>1080</v>
      </c>
      <c r="AA336" s="4" t="s">
        <v>1053</v>
      </c>
    </row>
    <row r="337" spans="2:27">
      <c r="B337" s="1" t="s">
        <v>1054</v>
      </c>
      <c r="C337" s="11"/>
      <c r="D337" s="11">
        <v>671</v>
      </c>
      <c r="E337" s="1" t="s">
        <v>1081</v>
      </c>
      <c r="F337" s="2"/>
      <c r="V337" s="40">
        <v>667</v>
      </c>
      <c r="W337" s="41" t="s">
        <v>1077</v>
      </c>
      <c r="X337" s="42" t="s">
        <v>1082</v>
      </c>
      <c r="AA337" s="4" t="s">
        <v>1053</v>
      </c>
    </row>
    <row r="338" spans="2:27">
      <c r="B338" s="1" t="s">
        <v>1054</v>
      </c>
      <c r="C338" s="11"/>
      <c r="D338" s="11">
        <v>673</v>
      </c>
      <c r="E338" s="1" t="s">
        <v>1083</v>
      </c>
      <c r="F338" s="2"/>
      <c r="V338" s="40">
        <v>669</v>
      </c>
      <c r="W338" s="41" t="s">
        <v>1079</v>
      </c>
      <c r="X338" s="42" t="s">
        <v>1084</v>
      </c>
      <c r="AA338" s="4" t="s">
        <v>1053</v>
      </c>
    </row>
    <row r="339" spans="2:27">
      <c r="B339" s="1" t="s">
        <v>1054</v>
      </c>
      <c r="C339" s="11"/>
      <c r="D339" s="11">
        <v>675</v>
      </c>
      <c r="E339" s="1" t="s">
        <v>1085</v>
      </c>
      <c r="F339" s="2"/>
      <c r="V339" s="40">
        <v>671</v>
      </c>
      <c r="W339" s="41" t="s">
        <v>1081</v>
      </c>
      <c r="X339" s="42" t="s">
        <v>1086</v>
      </c>
      <c r="AA339" s="4" t="s">
        <v>1053</v>
      </c>
    </row>
    <row r="340" spans="2:27">
      <c r="B340" s="1" t="s">
        <v>1054</v>
      </c>
      <c r="C340" s="11"/>
      <c r="D340" s="11">
        <v>677</v>
      </c>
      <c r="E340" s="1" t="s">
        <v>1087</v>
      </c>
      <c r="F340" s="2"/>
      <c r="V340" s="40">
        <v>673</v>
      </c>
      <c r="W340" s="41" t="s">
        <v>1083</v>
      </c>
      <c r="X340" s="42" t="s">
        <v>1088</v>
      </c>
      <c r="AA340" s="4" t="s">
        <v>1053</v>
      </c>
    </row>
    <row r="341" spans="2:27">
      <c r="B341" s="1" t="s">
        <v>1054</v>
      </c>
      <c r="C341" s="11"/>
      <c r="D341" s="11">
        <v>679</v>
      </c>
      <c r="E341" s="1" t="s">
        <v>1089</v>
      </c>
      <c r="F341" s="2"/>
      <c r="V341" s="40">
        <v>675</v>
      </c>
      <c r="W341" s="41" t="s">
        <v>1085</v>
      </c>
      <c r="X341" s="42" t="s">
        <v>1090</v>
      </c>
      <c r="AA341" s="4" t="s">
        <v>1053</v>
      </c>
    </row>
    <row r="342" spans="2:27">
      <c r="B342" s="1" t="s">
        <v>1054</v>
      </c>
      <c r="C342" s="11"/>
      <c r="D342" s="11">
        <v>681</v>
      </c>
      <c r="E342" s="1" t="s">
        <v>1091</v>
      </c>
      <c r="F342" s="2"/>
      <c r="V342" s="40">
        <v>677</v>
      </c>
      <c r="W342" s="41" t="s">
        <v>1087</v>
      </c>
      <c r="X342" s="42" t="s">
        <v>1092</v>
      </c>
      <c r="AA342" s="4" t="s">
        <v>1053</v>
      </c>
    </row>
    <row r="343" spans="2:27">
      <c r="B343" s="1" t="s">
        <v>1054</v>
      </c>
      <c r="C343" s="11"/>
      <c r="D343" s="11">
        <v>683</v>
      </c>
      <c r="E343" s="1" t="s">
        <v>1093</v>
      </c>
      <c r="F343" s="2"/>
      <c r="V343" s="40">
        <v>679</v>
      </c>
      <c r="W343" s="41" t="s">
        <v>1089</v>
      </c>
      <c r="X343" s="42" t="s">
        <v>1094</v>
      </c>
      <c r="AA343" s="4" t="s">
        <v>1053</v>
      </c>
    </row>
    <row r="344" spans="2:27">
      <c r="B344" s="1" t="s">
        <v>1054</v>
      </c>
      <c r="C344" s="11"/>
      <c r="D344" s="11">
        <v>685</v>
      </c>
      <c r="E344" s="1" t="s">
        <v>1095</v>
      </c>
      <c r="F344" s="2"/>
      <c r="V344" s="40">
        <v>681</v>
      </c>
      <c r="W344" s="41" t="s">
        <v>1091</v>
      </c>
      <c r="X344" s="42" t="s">
        <v>1058</v>
      </c>
      <c r="AA344" s="4" t="s">
        <v>1053</v>
      </c>
    </row>
    <row r="345" spans="2:27">
      <c r="B345" s="1" t="s">
        <v>1054</v>
      </c>
      <c r="C345" s="11"/>
      <c r="D345" s="11">
        <v>687</v>
      </c>
      <c r="E345" s="1" t="s">
        <v>1096</v>
      </c>
      <c r="F345" s="2"/>
      <c r="V345" s="40">
        <v>683</v>
      </c>
      <c r="W345" s="41" t="s">
        <v>1093</v>
      </c>
      <c r="X345" s="42" t="s">
        <v>1097</v>
      </c>
      <c r="AA345" s="4" t="s">
        <v>1053</v>
      </c>
    </row>
    <row r="346" spans="2:27">
      <c r="B346" s="1" t="s">
        <v>1054</v>
      </c>
      <c r="C346" s="11"/>
      <c r="D346" s="11">
        <v>689</v>
      </c>
      <c r="E346" s="1" t="s">
        <v>1098</v>
      </c>
      <c r="F346" s="2"/>
      <c r="V346" s="40">
        <v>685</v>
      </c>
      <c r="W346" s="41" t="s">
        <v>1095</v>
      </c>
      <c r="X346" s="42" t="s">
        <v>1099</v>
      </c>
      <c r="AA346" s="4" t="s">
        <v>1053</v>
      </c>
    </row>
    <row r="347" spans="2:27">
      <c r="B347" s="1" t="s">
        <v>1054</v>
      </c>
      <c r="C347" s="11"/>
      <c r="D347" s="11">
        <v>691</v>
      </c>
      <c r="E347" s="1" t="s">
        <v>1100</v>
      </c>
      <c r="F347" s="2"/>
      <c r="V347" s="40">
        <v>687</v>
      </c>
      <c r="W347" s="41" t="s">
        <v>1096</v>
      </c>
      <c r="X347" s="42" t="s">
        <v>1101</v>
      </c>
      <c r="AA347" s="4" t="s">
        <v>1053</v>
      </c>
    </row>
    <row r="348" spans="2:27">
      <c r="B348" s="1" t="s">
        <v>1054</v>
      </c>
      <c r="C348" s="11"/>
      <c r="D348" s="11">
        <v>693</v>
      </c>
      <c r="E348" s="1" t="s">
        <v>1102</v>
      </c>
      <c r="F348" s="2"/>
      <c r="V348" s="40">
        <v>689</v>
      </c>
      <c r="W348" s="41" t="s">
        <v>1098</v>
      </c>
      <c r="X348" s="42" t="s">
        <v>1103</v>
      </c>
      <c r="AA348" s="4" t="s">
        <v>1053</v>
      </c>
    </row>
    <row r="349" spans="2:27">
      <c r="B349" s="1" t="s">
        <v>1054</v>
      </c>
      <c r="C349" s="11"/>
      <c r="D349" s="11">
        <v>695</v>
      </c>
      <c r="E349" s="59"/>
      <c r="F349" s="60"/>
      <c r="V349" s="40">
        <v>691</v>
      </c>
      <c r="W349" s="41" t="s">
        <v>1100</v>
      </c>
      <c r="X349" s="42" t="s">
        <v>1104</v>
      </c>
      <c r="AA349" s="4" t="s">
        <v>1053</v>
      </c>
    </row>
    <row r="350" spans="2:27">
      <c r="B350" s="1" t="s">
        <v>1054</v>
      </c>
      <c r="C350" s="11"/>
      <c r="D350" s="11">
        <v>697</v>
      </c>
      <c r="E350" s="59"/>
      <c r="F350" s="60"/>
      <c r="V350" s="40">
        <v>693</v>
      </c>
      <c r="W350" s="41" t="s">
        <v>1102</v>
      </c>
      <c r="X350" s="42" t="s">
        <v>1105</v>
      </c>
      <c r="AA350" s="4" t="s">
        <v>1053</v>
      </c>
    </row>
    <row r="351" spans="2:27">
      <c r="B351" s="1" t="s">
        <v>1054</v>
      </c>
      <c r="C351" s="11"/>
      <c r="D351" s="11">
        <v>699</v>
      </c>
      <c r="E351" s="59"/>
      <c r="F351" s="60"/>
      <c r="V351" s="40">
        <v>695</v>
      </c>
      <c r="W351" s="41" t="s">
        <v>70</v>
      </c>
      <c r="X351" s="42" t="s">
        <v>70</v>
      </c>
      <c r="AA351" s="4" t="s">
        <v>1053</v>
      </c>
    </row>
    <row r="352" spans="2:27">
      <c r="B352" s="1" t="s">
        <v>1054</v>
      </c>
      <c r="C352" s="11"/>
      <c r="D352" s="11">
        <v>701</v>
      </c>
      <c r="E352" s="59"/>
      <c r="F352" s="60"/>
      <c r="V352" s="40">
        <v>697</v>
      </c>
      <c r="W352" s="41" t="s">
        <v>70</v>
      </c>
      <c r="X352" s="42" t="s">
        <v>70</v>
      </c>
      <c r="AA352" s="4" t="s">
        <v>1053</v>
      </c>
    </row>
    <row r="353" spans="2:27">
      <c r="B353" s="1" t="s">
        <v>1054</v>
      </c>
      <c r="C353" s="11"/>
      <c r="D353" s="11">
        <v>703</v>
      </c>
      <c r="E353" s="59"/>
      <c r="F353" s="60"/>
      <c r="V353" s="40">
        <v>699</v>
      </c>
      <c r="W353" s="41" t="s">
        <v>70</v>
      </c>
      <c r="X353" s="42" t="s">
        <v>70</v>
      </c>
      <c r="AA353" s="4" t="s">
        <v>1053</v>
      </c>
    </row>
    <row r="354" spans="2:27">
      <c r="B354" s="1" t="s">
        <v>1106</v>
      </c>
      <c r="C354" s="11"/>
      <c r="D354" s="11">
        <v>705</v>
      </c>
      <c r="E354" s="1" t="s">
        <v>1107</v>
      </c>
      <c r="F354" s="2"/>
      <c r="V354" s="40">
        <v>701</v>
      </c>
      <c r="W354" s="41" t="s">
        <v>70</v>
      </c>
      <c r="X354" s="42" t="s">
        <v>70</v>
      </c>
      <c r="AA354" s="4" t="s">
        <v>1053</v>
      </c>
    </row>
    <row r="355" spans="2:27">
      <c r="B355" s="1" t="s">
        <v>1106</v>
      </c>
      <c r="C355" s="11"/>
      <c r="D355" s="11">
        <v>707</v>
      </c>
      <c r="E355" s="1" t="s">
        <v>1108</v>
      </c>
      <c r="F355" s="2"/>
      <c r="V355" s="40">
        <v>703</v>
      </c>
      <c r="W355" s="41" t="s">
        <v>70</v>
      </c>
      <c r="X355" s="42" t="s">
        <v>70</v>
      </c>
      <c r="AA355" s="4" t="s">
        <v>1109</v>
      </c>
    </row>
    <row r="356" spans="2:27">
      <c r="B356" s="1" t="s">
        <v>1106</v>
      </c>
      <c r="C356" s="11"/>
      <c r="D356" s="11">
        <v>709</v>
      </c>
      <c r="E356" s="1" t="s">
        <v>1110</v>
      </c>
      <c r="F356" s="2"/>
      <c r="V356" s="40">
        <v>705</v>
      </c>
      <c r="W356" s="41" t="s">
        <v>1107</v>
      </c>
      <c r="X356" s="42" t="s">
        <v>1111</v>
      </c>
      <c r="AA356" s="4" t="s">
        <v>1109</v>
      </c>
    </row>
    <row r="357" spans="2:27">
      <c r="B357" s="1" t="s">
        <v>1106</v>
      </c>
      <c r="C357" s="11"/>
      <c r="D357" s="11">
        <v>711</v>
      </c>
      <c r="E357" s="1" t="s">
        <v>1112</v>
      </c>
      <c r="F357" s="2"/>
      <c r="V357" s="40">
        <v>707</v>
      </c>
      <c r="W357" s="41" t="s">
        <v>1108</v>
      </c>
      <c r="X357" s="42" t="s">
        <v>1113</v>
      </c>
      <c r="AA357" s="4" t="s">
        <v>1109</v>
      </c>
    </row>
    <row r="358" spans="2:27">
      <c r="B358" s="1" t="s">
        <v>1106</v>
      </c>
      <c r="C358" s="11"/>
      <c r="D358" s="11">
        <v>713</v>
      </c>
      <c r="E358" s="1" t="s">
        <v>1114</v>
      </c>
      <c r="F358" s="2"/>
      <c r="V358" s="40">
        <v>709</v>
      </c>
      <c r="W358" s="41" t="s">
        <v>1110</v>
      </c>
      <c r="X358" s="42" t="s">
        <v>1115</v>
      </c>
      <c r="AA358" s="4" t="s">
        <v>1109</v>
      </c>
    </row>
    <row r="359" spans="2:27">
      <c r="B359" s="1" t="s">
        <v>1106</v>
      </c>
      <c r="C359" s="11"/>
      <c r="D359" s="11">
        <v>715</v>
      </c>
      <c r="E359" s="1" t="s">
        <v>1116</v>
      </c>
      <c r="F359" s="2"/>
      <c r="V359" s="40">
        <v>711</v>
      </c>
      <c r="W359" s="41" t="s">
        <v>1112</v>
      </c>
      <c r="X359" s="42" t="s">
        <v>1117</v>
      </c>
      <c r="AA359" s="4" t="s">
        <v>1109</v>
      </c>
    </row>
    <row r="360" spans="2:27">
      <c r="B360" s="1" t="s">
        <v>1106</v>
      </c>
      <c r="C360" s="11"/>
      <c r="D360" s="11">
        <v>717</v>
      </c>
      <c r="E360" s="1" t="s">
        <v>1106</v>
      </c>
      <c r="F360" s="2"/>
      <c r="V360" s="40">
        <v>713</v>
      </c>
      <c r="W360" s="41" t="s">
        <v>1114</v>
      </c>
      <c r="X360" s="42" t="s">
        <v>1118</v>
      </c>
      <c r="AA360" s="4" t="s">
        <v>1109</v>
      </c>
    </row>
    <row r="361" spans="2:27">
      <c r="B361" s="1" t="s">
        <v>1106</v>
      </c>
      <c r="C361" s="11"/>
      <c r="D361" s="11">
        <v>719</v>
      </c>
      <c r="E361" s="1" t="s">
        <v>1119</v>
      </c>
      <c r="F361" s="2"/>
      <c r="V361" s="40">
        <v>715</v>
      </c>
      <c r="W361" s="41" t="s">
        <v>1116</v>
      </c>
      <c r="X361" s="42" t="s">
        <v>1120</v>
      </c>
      <c r="AA361" s="4" t="s">
        <v>1109</v>
      </c>
    </row>
    <row r="362" spans="2:27">
      <c r="B362" s="1" t="s">
        <v>1106</v>
      </c>
      <c r="C362" s="11"/>
      <c r="D362" s="11">
        <v>721</v>
      </c>
      <c r="E362" s="1" t="s">
        <v>1121</v>
      </c>
      <c r="F362" s="2"/>
      <c r="V362" s="40">
        <v>717</v>
      </c>
      <c r="W362" s="41" t="s">
        <v>1106</v>
      </c>
      <c r="X362" s="42" t="s">
        <v>1122</v>
      </c>
      <c r="AA362" s="4" t="s">
        <v>1109</v>
      </c>
    </row>
    <row r="363" spans="2:27">
      <c r="B363" s="1" t="s">
        <v>1106</v>
      </c>
      <c r="C363" s="11"/>
      <c r="D363" s="11">
        <v>723</v>
      </c>
      <c r="E363" s="59"/>
      <c r="F363" s="60"/>
      <c r="V363" s="40">
        <v>719</v>
      </c>
      <c r="W363" s="41" t="s">
        <v>1119</v>
      </c>
      <c r="X363" s="42" t="s">
        <v>1123</v>
      </c>
      <c r="AA363" s="4" t="s">
        <v>1109</v>
      </c>
    </row>
    <row r="364" spans="2:27">
      <c r="B364" s="1" t="s">
        <v>1106</v>
      </c>
      <c r="C364" s="11"/>
      <c r="D364" s="11">
        <v>725</v>
      </c>
      <c r="E364" s="59"/>
      <c r="F364" s="60"/>
      <c r="V364" s="40">
        <v>721</v>
      </c>
      <c r="W364" s="41" t="s">
        <v>1121</v>
      </c>
      <c r="X364" s="42" t="s">
        <v>1124</v>
      </c>
      <c r="AA364" s="4" t="s">
        <v>1109</v>
      </c>
    </row>
    <row r="365" spans="2:27">
      <c r="B365" s="1" t="s">
        <v>1125</v>
      </c>
      <c r="C365" s="11"/>
      <c r="D365" s="11">
        <v>727</v>
      </c>
      <c r="E365" s="1" t="s">
        <v>1126</v>
      </c>
      <c r="F365" s="2"/>
      <c r="V365" s="40">
        <v>723</v>
      </c>
      <c r="W365" s="41" t="s">
        <v>70</v>
      </c>
      <c r="X365" s="42" t="s">
        <v>70</v>
      </c>
      <c r="AA365" s="4" t="s">
        <v>1109</v>
      </c>
    </row>
    <row r="366" spans="2:27">
      <c r="B366" s="1" t="s">
        <v>1125</v>
      </c>
      <c r="C366" s="11"/>
      <c r="D366" s="11">
        <v>729</v>
      </c>
      <c r="E366" s="1" t="s">
        <v>1127</v>
      </c>
      <c r="F366" s="2"/>
      <c r="V366" s="40">
        <v>725</v>
      </c>
      <c r="W366" s="41" t="s">
        <v>70</v>
      </c>
      <c r="X366" s="42" t="s">
        <v>70</v>
      </c>
      <c r="AA366" s="4" t="s">
        <v>1128</v>
      </c>
    </row>
    <row r="367" spans="2:27">
      <c r="B367" s="1" t="s">
        <v>1125</v>
      </c>
      <c r="C367" s="11"/>
      <c r="D367" s="11">
        <v>731</v>
      </c>
      <c r="E367" s="1" t="s">
        <v>1129</v>
      </c>
      <c r="F367" s="2"/>
      <c r="V367" s="40">
        <v>727</v>
      </c>
      <c r="W367" s="41" t="s">
        <v>1126</v>
      </c>
      <c r="X367" s="42" t="s">
        <v>1130</v>
      </c>
      <c r="AA367" s="4" t="s">
        <v>1128</v>
      </c>
    </row>
    <row r="368" spans="2:27">
      <c r="B368" s="1" t="s">
        <v>1125</v>
      </c>
      <c r="C368" s="11"/>
      <c r="D368" s="11">
        <v>733</v>
      </c>
      <c r="E368" s="1" t="s">
        <v>1131</v>
      </c>
      <c r="F368" s="2"/>
      <c r="V368" s="40">
        <v>729</v>
      </c>
      <c r="W368" s="41" t="s">
        <v>1127</v>
      </c>
      <c r="X368" s="42" t="s">
        <v>1132</v>
      </c>
      <c r="AA368" s="4" t="s">
        <v>1128</v>
      </c>
    </row>
    <row r="369" spans="2:27">
      <c r="B369" s="1" t="s">
        <v>1125</v>
      </c>
      <c r="C369" s="11"/>
      <c r="D369" s="11">
        <v>735</v>
      </c>
      <c r="E369" s="1" t="s">
        <v>1133</v>
      </c>
      <c r="F369" s="2"/>
      <c r="V369" s="40">
        <v>731</v>
      </c>
      <c r="W369" s="41" t="s">
        <v>1129</v>
      </c>
      <c r="X369" s="42" t="s">
        <v>1134</v>
      </c>
      <c r="AA369" s="4" t="s">
        <v>1128</v>
      </c>
    </row>
    <row r="370" spans="2:27">
      <c r="B370" s="1" t="s">
        <v>1125</v>
      </c>
      <c r="C370" s="11"/>
      <c r="D370" s="11">
        <v>737</v>
      </c>
      <c r="E370" s="1" t="s">
        <v>1135</v>
      </c>
      <c r="F370" s="2"/>
      <c r="V370" s="40">
        <v>733</v>
      </c>
      <c r="W370" s="41" t="s">
        <v>1591</v>
      </c>
      <c r="X370" s="42" t="s">
        <v>1136</v>
      </c>
      <c r="AA370" s="4" t="s">
        <v>1128</v>
      </c>
    </row>
    <row r="371" spans="2:27">
      <c r="B371" s="1" t="s">
        <v>1125</v>
      </c>
      <c r="C371" s="11"/>
      <c r="D371" s="11">
        <v>739</v>
      </c>
      <c r="E371" s="59"/>
      <c r="F371" s="60"/>
      <c r="V371" s="40">
        <v>735</v>
      </c>
      <c r="W371" s="41" t="s">
        <v>1133</v>
      </c>
      <c r="X371" s="42" t="s">
        <v>1137</v>
      </c>
      <c r="AA371" s="4" t="s">
        <v>1128</v>
      </c>
    </row>
    <row r="372" spans="2:27">
      <c r="B372" s="1" t="s">
        <v>1125</v>
      </c>
      <c r="C372" s="11"/>
      <c r="D372" s="11">
        <v>741</v>
      </c>
      <c r="E372" s="59"/>
      <c r="F372" s="60"/>
      <c r="V372" s="40">
        <v>737</v>
      </c>
      <c r="W372" s="41" t="s">
        <v>1592</v>
      </c>
      <c r="X372" s="42" t="s">
        <v>1138</v>
      </c>
      <c r="AA372" s="4" t="s">
        <v>1128</v>
      </c>
    </row>
    <row r="373" spans="2:27">
      <c r="B373" s="1" t="s">
        <v>1139</v>
      </c>
      <c r="C373" s="11"/>
      <c r="D373" s="11">
        <v>743</v>
      </c>
      <c r="E373" s="1" t="s">
        <v>1139</v>
      </c>
      <c r="F373" s="2"/>
      <c r="V373" s="40">
        <v>739</v>
      </c>
      <c r="W373" s="41" t="s">
        <v>70</v>
      </c>
      <c r="X373" s="42" t="s">
        <v>70</v>
      </c>
      <c r="AA373" s="4" t="s">
        <v>1128</v>
      </c>
    </row>
    <row r="374" spans="2:27">
      <c r="B374" s="1" t="s">
        <v>1139</v>
      </c>
      <c r="C374" s="11"/>
      <c r="D374" s="11">
        <v>745</v>
      </c>
      <c r="E374" s="1" t="s">
        <v>1140</v>
      </c>
      <c r="F374" s="2"/>
      <c r="V374" s="40">
        <v>741</v>
      </c>
      <c r="W374" s="41" t="s">
        <v>70</v>
      </c>
      <c r="X374" s="42" t="s">
        <v>70</v>
      </c>
      <c r="AA374" s="4" t="s">
        <v>1141</v>
      </c>
    </row>
    <row r="375" spans="2:27">
      <c r="B375" s="1" t="s">
        <v>1139</v>
      </c>
      <c r="C375" s="11"/>
      <c r="D375" s="11">
        <v>747</v>
      </c>
      <c r="E375" s="1" t="s">
        <v>1142</v>
      </c>
      <c r="F375" s="2"/>
      <c r="V375" s="40">
        <v>743</v>
      </c>
      <c r="W375" s="41" t="s">
        <v>1139</v>
      </c>
      <c r="X375" s="42" t="s">
        <v>1143</v>
      </c>
      <c r="AA375" s="4" t="s">
        <v>1141</v>
      </c>
    </row>
    <row r="376" spans="2:27">
      <c r="B376" s="1" t="s">
        <v>1139</v>
      </c>
      <c r="C376" s="11"/>
      <c r="D376" s="11">
        <v>749</v>
      </c>
      <c r="E376" s="1" t="s">
        <v>1144</v>
      </c>
      <c r="F376" s="2"/>
      <c r="V376" s="40">
        <v>745</v>
      </c>
      <c r="W376" s="41" t="s">
        <v>1145</v>
      </c>
      <c r="X376" s="42" t="s">
        <v>1146</v>
      </c>
      <c r="AA376" s="4" t="s">
        <v>1141</v>
      </c>
    </row>
    <row r="377" spans="2:27">
      <c r="B377" s="1" t="s">
        <v>1139</v>
      </c>
      <c r="C377" s="11"/>
      <c r="D377" s="11">
        <v>751</v>
      </c>
      <c r="E377" s="1" t="s">
        <v>1147</v>
      </c>
      <c r="F377" s="2"/>
      <c r="V377" s="40">
        <v>747</v>
      </c>
      <c r="W377" s="41" t="s">
        <v>1148</v>
      </c>
      <c r="X377" s="42" t="s">
        <v>1149</v>
      </c>
      <c r="AA377" s="4" t="s">
        <v>1141</v>
      </c>
    </row>
    <row r="378" spans="2:27">
      <c r="B378" s="1" t="s">
        <v>1139</v>
      </c>
      <c r="C378" s="11"/>
      <c r="D378" s="11">
        <v>753</v>
      </c>
      <c r="E378" s="1" t="s">
        <v>1150</v>
      </c>
      <c r="F378" s="2"/>
      <c r="V378" s="40">
        <v>749</v>
      </c>
      <c r="W378" s="41" t="s">
        <v>1144</v>
      </c>
      <c r="X378" s="42" t="s">
        <v>1151</v>
      </c>
      <c r="AA378" s="4" t="s">
        <v>1141</v>
      </c>
    </row>
    <row r="379" spans="2:27">
      <c r="B379" s="1" t="s">
        <v>1139</v>
      </c>
      <c r="C379" s="11"/>
      <c r="D379" s="11">
        <v>755</v>
      </c>
      <c r="E379" s="59"/>
      <c r="F379" s="60"/>
      <c r="V379" s="40">
        <v>751</v>
      </c>
      <c r="W379" s="41" t="s">
        <v>1147</v>
      </c>
      <c r="X379" s="42" t="s">
        <v>1152</v>
      </c>
      <c r="AA379" s="4" t="s">
        <v>1141</v>
      </c>
    </row>
    <row r="380" spans="2:27">
      <c r="B380" s="1" t="s">
        <v>1139</v>
      </c>
      <c r="C380" s="11"/>
      <c r="D380" s="11">
        <v>757</v>
      </c>
      <c r="E380" s="59"/>
      <c r="F380" s="60"/>
      <c r="V380" s="40">
        <v>753</v>
      </c>
      <c r="W380" s="41" t="s">
        <v>1153</v>
      </c>
      <c r="X380" s="42" t="s">
        <v>1154</v>
      </c>
      <c r="AA380" s="4" t="s">
        <v>1141</v>
      </c>
    </row>
    <row r="381" spans="2:27">
      <c r="B381" s="1" t="s">
        <v>1155</v>
      </c>
      <c r="C381" s="11"/>
      <c r="D381" s="11">
        <v>759</v>
      </c>
      <c r="E381" s="1" t="s">
        <v>1155</v>
      </c>
      <c r="F381" s="2"/>
      <c r="V381" s="40">
        <v>755</v>
      </c>
      <c r="W381" s="41" t="s">
        <v>70</v>
      </c>
      <c r="X381" s="42" t="s">
        <v>70</v>
      </c>
      <c r="AA381" s="4" t="s">
        <v>1141</v>
      </c>
    </row>
    <row r="382" spans="2:27">
      <c r="B382" s="1" t="s">
        <v>1155</v>
      </c>
      <c r="C382" s="11"/>
      <c r="D382" s="11">
        <v>761</v>
      </c>
      <c r="E382" s="1" t="s">
        <v>1156</v>
      </c>
      <c r="F382" s="2"/>
      <c r="V382" s="40">
        <v>757</v>
      </c>
      <c r="W382" s="41" t="s">
        <v>70</v>
      </c>
      <c r="X382" s="42" t="s">
        <v>70</v>
      </c>
      <c r="AA382" s="4" t="s">
        <v>1157</v>
      </c>
    </row>
    <row r="383" spans="2:27">
      <c r="B383" s="1" t="s">
        <v>1155</v>
      </c>
      <c r="C383" s="11"/>
      <c r="D383" s="11">
        <v>763</v>
      </c>
      <c r="E383" s="1" t="s">
        <v>1158</v>
      </c>
      <c r="F383" s="2"/>
      <c r="V383" s="40">
        <v>759</v>
      </c>
      <c r="W383" s="41" t="s">
        <v>1155</v>
      </c>
      <c r="X383" s="42" t="s">
        <v>1159</v>
      </c>
      <c r="AA383" s="4" t="s">
        <v>1157</v>
      </c>
    </row>
    <row r="384" spans="2:27">
      <c r="B384" s="1" t="s">
        <v>1155</v>
      </c>
      <c r="C384" s="11"/>
      <c r="D384" s="11">
        <v>765</v>
      </c>
      <c r="E384" s="1" t="s">
        <v>1160</v>
      </c>
      <c r="F384" s="2"/>
      <c r="V384" s="40">
        <v>761</v>
      </c>
      <c r="W384" s="41" t="s">
        <v>1156</v>
      </c>
      <c r="X384" s="42" t="s">
        <v>1161</v>
      </c>
      <c r="AA384" s="4" t="s">
        <v>1157</v>
      </c>
    </row>
    <row r="385" spans="2:27">
      <c r="B385" s="1" t="s">
        <v>1155</v>
      </c>
      <c r="C385" s="11"/>
      <c r="D385" s="11">
        <v>767</v>
      </c>
      <c r="E385" s="1" t="s">
        <v>1162</v>
      </c>
      <c r="F385" s="2"/>
      <c r="V385" s="40">
        <v>763</v>
      </c>
      <c r="W385" s="41" t="s">
        <v>1593</v>
      </c>
      <c r="X385" s="42" t="s">
        <v>1163</v>
      </c>
      <c r="AA385" s="4" t="s">
        <v>1157</v>
      </c>
    </row>
    <row r="386" spans="2:27">
      <c r="B386" s="1" t="s">
        <v>1155</v>
      </c>
      <c r="C386" s="11"/>
      <c r="D386" s="11">
        <v>769</v>
      </c>
      <c r="E386" s="59"/>
      <c r="F386" s="60"/>
      <c r="V386" s="40">
        <v>765</v>
      </c>
      <c r="W386" s="41" t="s">
        <v>1160</v>
      </c>
      <c r="X386" s="42" t="s">
        <v>1164</v>
      </c>
      <c r="AA386" s="4" t="s">
        <v>1157</v>
      </c>
    </row>
    <row r="387" spans="2:27">
      <c r="B387" s="1" t="s">
        <v>1155</v>
      </c>
      <c r="C387" s="11"/>
      <c r="D387" s="11">
        <v>771</v>
      </c>
      <c r="E387" s="59"/>
      <c r="F387" s="60"/>
      <c r="V387" s="40">
        <v>767</v>
      </c>
      <c r="W387" s="41" t="s">
        <v>1162</v>
      </c>
      <c r="X387" s="42" t="s">
        <v>1165</v>
      </c>
      <c r="AA387" s="4" t="s">
        <v>1157</v>
      </c>
    </row>
    <row r="388" spans="2:27">
      <c r="B388" s="1" t="s">
        <v>1166</v>
      </c>
      <c r="C388" s="11">
        <v>100</v>
      </c>
      <c r="D388" s="11">
        <v>773</v>
      </c>
      <c r="E388" s="1" t="s">
        <v>1167</v>
      </c>
      <c r="F388" s="2">
        <v>100</v>
      </c>
      <c r="V388" s="40">
        <v>769</v>
      </c>
      <c r="W388" s="41" t="s">
        <v>70</v>
      </c>
      <c r="X388" s="42" t="s">
        <v>70</v>
      </c>
      <c r="AA388" s="4" t="s">
        <v>1157</v>
      </c>
    </row>
    <row r="389" spans="2:27">
      <c r="B389" s="1" t="s">
        <v>1166</v>
      </c>
      <c r="C389" s="11">
        <v>200</v>
      </c>
      <c r="D389" s="11">
        <v>775</v>
      </c>
      <c r="E389" s="1" t="s">
        <v>1168</v>
      </c>
      <c r="F389" s="2">
        <v>200</v>
      </c>
      <c r="V389" s="40">
        <v>771</v>
      </c>
      <c r="W389" s="41" t="s">
        <v>70</v>
      </c>
      <c r="X389" s="42" t="s">
        <v>70</v>
      </c>
    </row>
    <row r="390" spans="2:27">
      <c r="B390" s="1" t="s">
        <v>1166</v>
      </c>
      <c r="C390" s="11">
        <v>300</v>
      </c>
      <c r="D390" s="11">
        <v>777</v>
      </c>
      <c r="E390" s="1" t="s">
        <v>1169</v>
      </c>
      <c r="F390" s="2">
        <v>300</v>
      </c>
      <c r="V390" s="40">
        <v>773</v>
      </c>
      <c r="W390" s="41" t="s">
        <v>1167</v>
      </c>
      <c r="X390" s="42" t="s">
        <v>1170</v>
      </c>
      <c r="Y390" s="10" t="s">
        <v>1171</v>
      </c>
      <c r="Z390" s="10" t="s">
        <v>1172</v>
      </c>
    </row>
    <row r="391" spans="2:27">
      <c r="B391" s="1" t="s">
        <v>1166</v>
      </c>
      <c r="C391" s="11">
        <v>400</v>
      </c>
      <c r="D391" s="11">
        <v>779</v>
      </c>
      <c r="E391" s="1" t="s">
        <v>1173</v>
      </c>
      <c r="F391" s="2">
        <v>400</v>
      </c>
      <c r="V391" s="40">
        <v>775</v>
      </c>
      <c r="W391" s="41" t="s">
        <v>1594</v>
      </c>
      <c r="X391" s="42" t="s">
        <v>1174</v>
      </c>
      <c r="Y391" s="10" t="s">
        <v>1175</v>
      </c>
      <c r="Z391" s="10" t="s">
        <v>1176</v>
      </c>
    </row>
    <row r="392" spans="2:27">
      <c r="B392" s="1" t="s">
        <v>1166</v>
      </c>
      <c r="C392" s="11">
        <v>500</v>
      </c>
      <c r="D392" s="11">
        <v>781</v>
      </c>
      <c r="E392" s="1" t="s">
        <v>1177</v>
      </c>
      <c r="F392" s="2">
        <v>500</v>
      </c>
      <c r="V392" s="40">
        <v>777</v>
      </c>
      <c r="W392" s="41" t="s">
        <v>1169</v>
      </c>
      <c r="X392" s="42" t="s">
        <v>1178</v>
      </c>
      <c r="Y392" s="10" t="s">
        <v>1179</v>
      </c>
      <c r="Z392" s="10" t="s">
        <v>1180</v>
      </c>
    </row>
    <row r="393" spans="2:27">
      <c r="B393" s="1" t="s">
        <v>1166</v>
      </c>
      <c r="C393" s="11">
        <v>600</v>
      </c>
      <c r="D393" s="11">
        <v>783</v>
      </c>
      <c r="E393" s="1" t="s">
        <v>1181</v>
      </c>
      <c r="F393" s="2">
        <v>600</v>
      </c>
      <c r="V393" s="40">
        <v>779</v>
      </c>
      <c r="W393" s="41" t="s">
        <v>1173</v>
      </c>
      <c r="X393" s="42" t="s">
        <v>1182</v>
      </c>
      <c r="Y393" s="10" t="s">
        <v>1183</v>
      </c>
      <c r="Z393" s="10" t="s">
        <v>1184</v>
      </c>
    </row>
    <row r="394" spans="2:27">
      <c r="B394" s="1" t="s">
        <v>1166</v>
      </c>
      <c r="C394" s="11">
        <v>700</v>
      </c>
      <c r="D394" s="11">
        <v>785</v>
      </c>
      <c r="E394" s="1" t="s">
        <v>1185</v>
      </c>
      <c r="F394" s="2">
        <v>700</v>
      </c>
      <c r="V394" s="40">
        <v>781</v>
      </c>
      <c r="W394" s="41" t="s">
        <v>1177</v>
      </c>
      <c r="X394" s="42" t="s">
        <v>1186</v>
      </c>
      <c r="Y394" s="10" t="s">
        <v>1187</v>
      </c>
      <c r="Z394" s="10" t="s">
        <v>1188</v>
      </c>
    </row>
    <row r="395" spans="2:27">
      <c r="B395" s="1" t="s">
        <v>1166</v>
      </c>
      <c r="C395" s="11">
        <v>800</v>
      </c>
      <c r="D395" s="11">
        <v>787</v>
      </c>
      <c r="E395" s="1" t="s">
        <v>1189</v>
      </c>
      <c r="F395" s="2">
        <v>800</v>
      </c>
      <c r="V395" s="40">
        <v>783</v>
      </c>
      <c r="W395" s="41" t="s">
        <v>1181</v>
      </c>
      <c r="X395" s="42" t="s">
        <v>1190</v>
      </c>
      <c r="Y395" s="10" t="s">
        <v>1191</v>
      </c>
      <c r="Z395" s="10" t="s">
        <v>1192</v>
      </c>
    </row>
    <row r="396" spans="2:27">
      <c r="B396" s="1" t="s">
        <v>1166</v>
      </c>
      <c r="C396" s="11">
        <v>900</v>
      </c>
      <c r="D396" s="11">
        <v>789</v>
      </c>
      <c r="E396" s="1" t="s">
        <v>1193</v>
      </c>
      <c r="F396" s="2">
        <v>900</v>
      </c>
      <c r="V396" s="40">
        <v>785</v>
      </c>
      <c r="W396" s="41" t="s">
        <v>1185</v>
      </c>
      <c r="X396" s="42" t="s">
        <v>1194</v>
      </c>
      <c r="Y396" s="10" t="s">
        <v>1195</v>
      </c>
      <c r="Z396" s="10" t="s">
        <v>1196</v>
      </c>
    </row>
    <row r="397" spans="2:27">
      <c r="B397" s="1" t="s">
        <v>1166</v>
      </c>
      <c r="C397" s="11">
        <v>1000</v>
      </c>
      <c r="D397" s="11">
        <v>791</v>
      </c>
      <c r="E397" s="1" t="s">
        <v>1197</v>
      </c>
      <c r="F397" s="2">
        <v>1000</v>
      </c>
      <c r="V397" s="40">
        <v>787</v>
      </c>
      <c r="W397" s="41" t="s">
        <v>1189</v>
      </c>
      <c r="X397" s="42" t="s">
        <v>1198</v>
      </c>
      <c r="Y397" s="10" t="s">
        <v>1199</v>
      </c>
      <c r="Z397" s="10" t="s">
        <v>1200</v>
      </c>
    </row>
    <row r="398" spans="2:27">
      <c r="B398" s="1" t="s">
        <v>1166</v>
      </c>
      <c r="C398" s="11">
        <v>1100</v>
      </c>
      <c r="D398" s="11">
        <v>793</v>
      </c>
      <c r="E398" s="1" t="s">
        <v>1201</v>
      </c>
      <c r="F398" s="2">
        <v>1100</v>
      </c>
      <c r="V398" s="40">
        <v>789</v>
      </c>
      <c r="W398" s="41" t="s">
        <v>1595</v>
      </c>
      <c r="X398" s="42" t="s">
        <v>1202</v>
      </c>
      <c r="Y398" s="10" t="s">
        <v>1203</v>
      </c>
      <c r="Z398" s="10" t="s">
        <v>1204</v>
      </c>
    </row>
    <row r="399" spans="2:27">
      <c r="B399" s="1" t="s">
        <v>1166</v>
      </c>
      <c r="C399" s="11">
        <v>1200</v>
      </c>
      <c r="D399" s="11">
        <v>795</v>
      </c>
      <c r="E399" s="1" t="s">
        <v>1205</v>
      </c>
      <c r="F399" s="2">
        <v>1200</v>
      </c>
      <c r="V399" s="40">
        <v>791</v>
      </c>
      <c r="W399" s="41" t="s">
        <v>1197</v>
      </c>
      <c r="X399" s="42" t="s">
        <v>1206</v>
      </c>
      <c r="Y399" s="10" t="s">
        <v>1207</v>
      </c>
      <c r="Z399" s="10" t="s">
        <v>1208</v>
      </c>
    </row>
    <row r="400" spans="2:27">
      <c r="B400" s="1" t="s">
        <v>1166</v>
      </c>
      <c r="C400" s="11">
        <v>1300</v>
      </c>
      <c r="D400" s="11">
        <v>797</v>
      </c>
      <c r="E400" s="1" t="s">
        <v>1209</v>
      </c>
      <c r="F400" s="2">
        <v>1300</v>
      </c>
      <c r="V400" s="40">
        <v>793</v>
      </c>
      <c r="W400" s="41" t="s">
        <v>1201</v>
      </c>
      <c r="X400" s="42" t="s">
        <v>1210</v>
      </c>
      <c r="Y400" s="10" t="s">
        <v>1211</v>
      </c>
      <c r="Z400" s="10" t="s">
        <v>1212</v>
      </c>
    </row>
    <row r="401" spans="2:26">
      <c r="B401" s="1" t="s">
        <v>1166</v>
      </c>
      <c r="C401" s="11">
        <v>1400</v>
      </c>
      <c r="D401" s="11">
        <v>799</v>
      </c>
      <c r="E401" s="1" t="s">
        <v>1213</v>
      </c>
      <c r="F401" s="2">
        <v>1400</v>
      </c>
      <c r="V401" s="40">
        <v>795</v>
      </c>
      <c r="W401" s="41" t="s">
        <v>1596</v>
      </c>
      <c r="X401" s="42" t="s">
        <v>1214</v>
      </c>
      <c r="Y401" s="10" t="s">
        <v>1215</v>
      </c>
      <c r="Z401" s="10" t="s">
        <v>1216</v>
      </c>
    </row>
    <row r="402" spans="2:26">
      <c r="B402" s="1" t="s">
        <v>1166</v>
      </c>
      <c r="C402" s="11">
        <v>1500</v>
      </c>
      <c r="D402" s="11">
        <v>801</v>
      </c>
      <c r="E402" s="1" t="s">
        <v>1217</v>
      </c>
      <c r="F402" s="2">
        <v>1500</v>
      </c>
      <c r="V402" s="40">
        <v>797</v>
      </c>
      <c r="W402" s="41" t="s">
        <v>1209</v>
      </c>
      <c r="X402" s="42" t="s">
        <v>1218</v>
      </c>
      <c r="Y402" s="10" t="s">
        <v>1219</v>
      </c>
      <c r="Z402" s="10" t="s">
        <v>1220</v>
      </c>
    </row>
    <row r="403" spans="2:26">
      <c r="B403" s="1" t="s">
        <v>1166</v>
      </c>
      <c r="C403" s="11"/>
      <c r="D403" s="11">
        <v>803</v>
      </c>
      <c r="E403" s="59"/>
      <c r="F403" s="60"/>
      <c r="V403" s="40">
        <v>799</v>
      </c>
      <c r="W403" s="41" t="s">
        <v>1213</v>
      </c>
      <c r="X403" s="42" t="s">
        <v>1221</v>
      </c>
      <c r="Y403" s="10" t="s">
        <v>1222</v>
      </c>
      <c r="Z403" s="10" t="s">
        <v>1223</v>
      </c>
    </row>
    <row r="404" spans="2:26">
      <c r="B404" s="1" t="s">
        <v>1166</v>
      </c>
      <c r="C404" s="11"/>
      <c r="D404" s="11">
        <v>805</v>
      </c>
      <c r="E404" s="59"/>
      <c r="F404" s="60"/>
      <c r="V404" s="40">
        <v>801</v>
      </c>
      <c r="W404" s="41" t="s">
        <v>1217</v>
      </c>
      <c r="X404" s="42" t="s">
        <v>1224</v>
      </c>
      <c r="Y404" s="10" t="s">
        <v>1225</v>
      </c>
      <c r="Z404" s="10" t="s">
        <v>1226</v>
      </c>
    </row>
    <row r="405" spans="2:26">
      <c r="B405" s="1" t="s">
        <v>1166</v>
      </c>
      <c r="C405" s="11"/>
      <c r="D405" s="11">
        <v>807</v>
      </c>
      <c r="E405" s="59"/>
      <c r="F405" s="60"/>
      <c r="V405" s="40">
        <v>803</v>
      </c>
      <c r="W405" s="41" t="s">
        <v>70</v>
      </c>
    </row>
    <row r="406" spans="2:26">
      <c r="B406" s="1" t="s">
        <v>1227</v>
      </c>
      <c r="C406" s="11"/>
      <c r="D406" s="11">
        <v>809</v>
      </c>
      <c r="E406" s="1" t="s">
        <v>1228</v>
      </c>
      <c r="F406" s="2"/>
      <c r="V406" s="40">
        <v>805</v>
      </c>
      <c r="W406" s="41" t="s">
        <v>70</v>
      </c>
    </row>
    <row r="407" spans="2:26">
      <c r="B407" s="1" t="s">
        <v>1227</v>
      </c>
      <c r="C407" s="11"/>
      <c r="D407" s="11">
        <v>811</v>
      </c>
      <c r="E407" s="1" t="s">
        <v>1229</v>
      </c>
      <c r="F407" s="2"/>
      <c r="V407" s="40">
        <v>807</v>
      </c>
      <c r="W407" s="41" t="s">
        <v>70</v>
      </c>
    </row>
    <row r="408" spans="2:26">
      <c r="B408" s="1" t="s">
        <v>1227</v>
      </c>
      <c r="C408" s="11"/>
      <c r="D408" s="11">
        <v>813</v>
      </c>
      <c r="E408" s="1" t="s">
        <v>1230</v>
      </c>
      <c r="F408" s="2"/>
      <c r="V408" s="40">
        <v>809</v>
      </c>
      <c r="W408" s="41" t="s">
        <v>1597</v>
      </c>
      <c r="X408" s="42" t="s">
        <v>1231</v>
      </c>
    </row>
    <row r="409" spans="2:26">
      <c r="B409" s="1" t="s">
        <v>1227</v>
      </c>
      <c r="C409" s="11"/>
      <c r="D409" s="11">
        <v>815</v>
      </c>
      <c r="E409" s="1" t="s">
        <v>1232</v>
      </c>
      <c r="F409" s="2"/>
      <c r="V409" s="40">
        <v>811</v>
      </c>
      <c r="W409" s="41" t="s">
        <v>1229</v>
      </c>
      <c r="X409" s="42" t="s">
        <v>1233</v>
      </c>
    </row>
    <row r="410" spans="2:26">
      <c r="B410" s="1" t="s">
        <v>1227</v>
      </c>
      <c r="C410" s="11"/>
      <c r="D410" s="11">
        <v>817</v>
      </c>
      <c r="E410" s="1" t="s">
        <v>1234</v>
      </c>
      <c r="F410" s="2"/>
      <c r="V410" s="40">
        <v>813</v>
      </c>
      <c r="W410" s="41" t="s">
        <v>1230</v>
      </c>
      <c r="X410" s="42" t="s">
        <v>1235</v>
      </c>
    </row>
    <row r="411" spans="2:26">
      <c r="B411" s="1" t="s">
        <v>1227</v>
      </c>
      <c r="C411" s="11"/>
      <c r="D411" s="11">
        <v>819</v>
      </c>
      <c r="E411" s="1" t="s">
        <v>1236</v>
      </c>
      <c r="F411" s="2"/>
      <c r="V411" s="40">
        <v>815</v>
      </c>
      <c r="W411" s="41" t="s">
        <v>1232</v>
      </c>
      <c r="X411" s="42" t="s">
        <v>1237</v>
      </c>
    </row>
    <row r="412" spans="2:26">
      <c r="B412" s="1" t="s">
        <v>1227</v>
      </c>
      <c r="C412" s="11"/>
      <c r="D412" s="11">
        <v>821</v>
      </c>
      <c r="E412" s="1" t="s">
        <v>1238</v>
      </c>
      <c r="F412" s="2"/>
      <c r="V412" s="40">
        <v>817</v>
      </c>
      <c r="W412" s="41" t="s">
        <v>1234</v>
      </c>
      <c r="X412" s="42" t="s">
        <v>1239</v>
      </c>
    </row>
    <row r="413" spans="2:26">
      <c r="B413" s="1" t="s">
        <v>1227</v>
      </c>
      <c r="C413" s="11"/>
      <c r="D413" s="11">
        <v>823</v>
      </c>
      <c r="E413" s="1" t="s">
        <v>1240</v>
      </c>
      <c r="F413" s="2"/>
      <c r="V413" s="40">
        <v>819</v>
      </c>
      <c r="W413" s="41" t="s">
        <v>1236</v>
      </c>
      <c r="X413" s="42" t="s">
        <v>1241</v>
      </c>
    </row>
    <row r="414" spans="2:26">
      <c r="B414" s="1" t="s">
        <v>1227</v>
      </c>
      <c r="C414" s="11"/>
      <c r="D414" s="11">
        <v>825</v>
      </c>
      <c r="E414" s="1" t="s">
        <v>1242</v>
      </c>
      <c r="F414" s="2"/>
      <c r="V414" s="40">
        <v>821</v>
      </c>
      <c r="W414" s="41" t="s">
        <v>1598</v>
      </c>
      <c r="X414" s="42" t="s">
        <v>1243</v>
      </c>
    </row>
    <row r="415" spans="2:26">
      <c r="B415" s="1" t="s">
        <v>1227</v>
      </c>
      <c r="C415" s="11"/>
      <c r="D415" s="11">
        <v>827</v>
      </c>
      <c r="E415" s="59"/>
      <c r="F415" s="60"/>
      <c r="V415" s="40">
        <v>823</v>
      </c>
      <c r="W415" s="41" t="s">
        <v>1240</v>
      </c>
      <c r="X415" s="42" t="s">
        <v>1244</v>
      </c>
    </row>
    <row r="416" spans="2:26">
      <c r="B416" s="1" t="s">
        <v>1227</v>
      </c>
      <c r="C416" s="11"/>
      <c r="D416" s="11">
        <v>829</v>
      </c>
      <c r="E416" s="59"/>
      <c r="F416" s="60"/>
      <c r="V416" s="40">
        <v>825</v>
      </c>
      <c r="W416" s="41" t="s">
        <v>1242</v>
      </c>
      <c r="X416" s="42" t="s">
        <v>1245</v>
      </c>
    </row>
    <row r="417" spans="2:35">
      <c r="B417" s="1" t="s">
        <v>1246</v>
      </c>
      <c r="C417" s="11"/>
      <c r="D417" s="11">
        <v>831</v>
      </c>
      <c r="E417" s="1" t="s">
        <v>1247</v>
      </c>
      <c r="F417" s="2"/>
      <c r="V417" s="40">
        <v>827</v>
      </c>
      <c r="W417" s="41" t="s">
        <v>70</v>
      </c>
    </row>
    <row r="418" spans="2:35">
      <c r="B418" s="1" t="s">
        <v>1246</v>
      </c>
      <c r="C418" s="11"/>
      <c r="D418" s="11">
        <v>833</v>
      </c>
      <c r="E418" s="1" t="s">
        <v>1248</v>
      </c>
      <c r="F418" s="2"/>
      <c r="V418" s="40">
        <v>829</v>
      </c>
      <c r="W418" s="41" t="s">
        <v>70</v>
      </c>
    </row>
    <row r="419" spans="2:35">
      <c r="B419" s="1" t="s">
        <v>1246</v>
      </c>
      <c r="C419" s="11"/>
      <c r="D419" s="11">
        <v>835</v>
      </c>
      <c r="E419" s="1" t="s">
        <v>1246</v>
      </c>
      <c r="F419" s="2"/>
      <c r="V419" s="40">
        <v>831</v>
      </c>
      <c r="W419" s="41" t="s">
        <v>1247</v>
      </c>
      <c r="X419" s="42" t="s">
        <v>1249</v>
      </c>
    </row>
    <row r="420" spans="2:35">
      <c r="B420" s="1" t="s">
        <v>1246</v>
      </c>
      <c r="C420" s="11"/>
      <c r="D420" s="11">
        <v>837</v>
      </c>
      <c r="E420" s="1" t="s">
        <v>1250</v>
      </c>
      <c r="F420" s="2"/>
      <c r="V420" s="40">
        <v>833</v>
      </c>
      <c r="W420" s="41" t="s">
        <v>1248</v>
      </c>
      <c r="X420" s="42" t="s">
        <v>1251</v>
      </c>
    </row>
    <row r="421" spans="2:35">
      <c r="B421" s="1" t="s">
        <v>1246</v>
      </c>
      <c r="C421" s="11"/>
      <c r="D421" s="11">
        <v>839</v>
      </c>
      <c r="E421" s="59"/>
      <c r="F421" s="60"/>
      <c r="V421" s="40">
        <v>835</v>
      </c>
      <c r="W421" s="41" t="s">
        <v>1246</v>
      </c>
      <c r="X421" s="42" t="s">
        <v>1252</v>
      </c>
      <c r="Y421" s="10" t="s">
        <v>1253</v>
      </c>
      <c r="Z421" s="10" t="s">
        <v>1254</v>
      </c>
    </row>
    <row r="422" spans="2:35">
      <c r="B422" s="1" t="s">
        <v>1246</v>
      </c>
      <c r="C422" s="11"/>
      <c r="D422" s="11">
        <v>841</v>
      </c>
      <c r="E422" s="59"/>
      <c r="F422" s="60"/>
      <c r="V422" s="40">
        <v>837</v>
      </c>
      <c r="W422" s="41" t="s">
        <v>1599</v>
      </c>
      <c r="X422" s="42" t="s">
        <v>1255</v>
      </c>
    </row>
    <row r="423" spans="2:35">
      <c r="B423" s="1" t="s">
        <v>1256</v>
      </c>
      <c r="C423" s="11"/>
      <c r="D423" s="11">
        <v>843</v>
      </c>
      <c r="E423" s="1" t="s">
        <v>1257</v>
      </c>
      <c r="F423" s="2"/>
      <c r="V423" s="40">
        <v>839</v>
      </c>
      <c r="W423" s="41" t="s">
        <v>70</v>
      </c>
    </row>
    <row r="424" spans="2:35">
      <c r="B424" s="1" t="s">
        <v>1256</v>
      </c>
      <c r="C424" s="11"/>
      <c r="D424" s="11">
        <v>845</v>
      </c>
      <c r="E424" s="1" t="s">
        <v>1258</v>
      </c>
      <c r="F424" s="2"/>
      <c r="V424" s="40">
        <v>841</v>
      </c>
      <c r="W424" s="41" t="s">
        <v>70</v>
      </c>
    </row>
    <row r="425" spans="2:35">
      <c r="B425" s="1" t="s">
        <v>1256</v>
      </c>
      <c r="C425" s="11"/>
      <c r="D425" s="11">
        <v>847</v>
      </c>
      <c r="E425" s="1" t="s">
        <v>1259</v>
      </c>
      <c r="F425" s="2"/>
      <c r="V425" s="40">
        <v>843</v>
      </c>
      <c r="W425" s="41" t="s">
        <v>1257</v>
      </c>
      <c r="X425" s="42" t="s">
        <v>1260</v>
      </c>
    </row>
    <row r="426" spans="2:35">
      <c r="B426" s="1" t="s">
        <v>1256</v>
      </c>
      <c r="C426" s="11"/>
      <c r="D426" s="11">
        <v>849</v>
      </c>
      <c r="E426" s="1" t="s">
        <v>1261</v>
      </c>
      <c r="F426" s="2"/>
      <c r="V426" s="40">
        <v>845</v>
      </c>
      <c r="W426" s="41" t="s">
        <v>1258</v>
      </c>
      <c r="X426" s="42" t="s">
        <v>1262</v>
      </c>
    </row>
    <row r="427" spans="2:35">
      <c r="B427" s="1" t="s">
        <v>1256</v>
      </c>
      <c r="C427" s="11"/>
      <c r="D427" s="11">
        <v>851</v>
      </c>
      <c r="E427" s="59"/>
      <c r="F427" s="60"/>
      <c r="V427" s="40">
        <v>847</v>
      </c>
      <c r="W427" s="41" t="s">
        <v>1259</v>
      </c>
      <c r="X427" s="42" t="s">
        <v>1263</v>
      </c>
    </row>
    <row r="428" spans="2:35">
      <c r="B428" s="1" t="s">
        <v>1256</v>
      </c>
      <c r="C428" s="11"/>
      <c r="D428" s="11">
        <v>853</v>
      </c>
      <c r="E428" s="59"/>
      <c r="F428" s="60"/>
      <c r="V428" s="40">
        <v>849</v>
      </c>
      <c r="W428" s="41" t="s">
        <v>1261</v>
      </c>
      <c r="X428" s="42" t="s">
        <v>1264</v>
      </c>
    </row>
    <row r="429" spans="2:35">
      <c r="B429" s="1" t="s">
        <v>1265</v>
      </c>
      <c r="C429" s="11"/>
      <c r="D429" s="11">
        <v>855</v>
      </c>
      <c r="E429" s="1" t="s">
        <v>1266</v>
      </c>
      <c r="F429" s="2"/>
      <c r="V429" s="40">
        <v>851</v>
      </c>
      <c r="W429" s="41" t="s">
        <v>70</v>
      </c>
    </row>
    <row r="430" spans="2:35">
      <c r="B430" s="1" t="s">
        <v>1265</v>
      </c>
      <c r="C430" s="11"/>
      <c r="D430" s="11">
        <v>857</v>
      </c>
      <c r="E430" s="1" t="s">
        <v>1267</v>
      </c>
      <c r="F430" s="2"/>
      <c r="V430" s="40">
        <v>853</v>
      </c>
      <c r="W430" s="41" t="s">
        <v>70</v>
      </c>
    </row>
    <row r="431" spans="2:35">
      <c r="B431" s="1" t="s">
        <v>1265</v>
      </c>
      <c r="C431" s="11"/>
      <c r="D431" s="11">
        <v>859</v>
      </c>
      <c r="E431" s="1" t="s">
        <v>1268</v>
      </c>
      <c r="F431" s="2"/>
      <c r="V431" s="40">
        <v>855</v>
      </c>
      <c r="W431" s="41" t="s">
        <v>70</v>
      </c>
      <c r="AH431" s="41" t="s">
        <v>1266</v>
      </c>
      <c r="AI431" s="42"/>
    </row>
    <row r="432" spans="2:35">
      <c r="B432" s="1" t="s">
        <v>1265</v>
      </c>
      <c r="C432" s="11"/>
      <c r="D432" s="11">
        <v>861</v>
      </c>
      <c r="E432" s="1" t="s">
        <v>1269</v>
      </c>
      <c r="F432" s="2"/>
      <c r="V432" s="40">
        <v>857</v>
      </c>
      <c r="W432" s="41" t="s">
        <v>1267</v>
      </c>
      <c r="X432" s="42" t="s">
        <v>1270</v>
      </c>
    </row>
    <row r="433" spans="2:35">
      <c r="B433" s="1" t="s">
        <v>1265</v>
      </c>
      <c r="C433" s="11"/>
      <c r="D433" s="11">
        <v>863</v>
      </c>
      <c r="E433" s="59"/>
      <c r="F433" s="60"/>
      <c r="V433" s="40">
        <v>859</v>
      </c>
      <c r="W433" s="41" t="s">
        <v>1268</v>
      </c>
      <c r="X433" s="42" t="s">
        <v>1271</v>
      </c>
    </row>
    <row r="434" spans="2:35">
      <c r="B434" s="1" t="s">
        <v>1265</v>
      </c>
      <c r="C434" s="11"/>
      <c r="D434" s="11">
        <v>865</v>
      </c>
      <c r="E434" s="59"/>
      <c r="F434" s="60"/>
      <c r="V434" s="40">
        <v>861</v>
      </c>
      <c r="W434" s="41" t="s">
        <v>1269</v>
      </c>
      <c r="X434" s="42" t="s">
        <v>1272</v>
      </c>
    </row>
    <row r="435" spans="2:35">
      <c r="B435" s="1" t="s">
        <v>1273</v>
      </c>
      <c r="C435" s="11"/>
      <c r="D435" s="11">
        <v>867</v>
      </c>
      <c r="E435" s="1" t="s">
        <v>1274</v>
      </c>
      <c r="F435" s="2"/>
      <c r="V435" s="40">
        <v>863</v>
      </c>
      <c r="W435" s="41" t="s">
        <v>70</v>
      </c>
    </row>
    <row r="436" spans="2:35">
      <c r="B436" s="1" t="s">
        <v>1273</v>
      </c>
      <c r="C436" s="11"/>
      <c r="D436" s="11">
        <v>869</v>
      </c>
      <c r="E436" s="1" t="s">
        <v>1275</v>
      </c>
      <c r="F436" s="2"/>
      <c r="V436" s="40">
        <v>865</v>
      </c>
      <c r="W436" s="41" t="s">
        <v>70</v>
      </c>
    </row>
    <row r="437" spans="2:35">
      <c r="B437" s="1" t="s">
        <v>1273</v>
      </c>
      <c r="C437" s="11"/>
      <c r="D437" s="11">
        <v>871</v>
      </c>
      <c r="E437" s="1" t="s">
        <v>1276</v>
      </c>
      <c r="F437" s="2"/>
      <c r="V437" s="40">
        <v>867</v>
      </c>
      <c r="W437" s="41" t="s">
        <v>1274</v>
      </c>
      <c r="X437" s="42" t="s">
        <v>1277</v>
      </c>
    </row>
    <row r="438" spans="2:35">
      <c r="B438" s="1" t="s">
        <v>1273</v>
      </c>
      <c r="C438" s="11"/>
      <c r="D438" s="11">
        <v>873</v>
      </c>
      <c r="E438" s="1" t="s">
        <v>1278</v>
      </c>
      <c r="F438" s="2"/>
      <c r="V438" s="40">
        <v>869</v>
      </c>
      <c r="W438" s="41" t="s">
        <v>1275</v>
      </c>
      <c r="X438" s="42" t="s">
        <v>1279</v>
      </c>
    </row>
    <row r="439" spans="2:35">
      <c r="B439" s="1" t="s">
        <v>1273</v>
      </c>
      <c r="C439" s="11"/>
      <c r="D439" s="11">
        <v>875</v>
      </c>
      <c r="E439" s="1" t="s">
        <v>1280</v>
      </c>
      <c r="F439" s="2"/>
      <c r="V439" s="40">
        <v>871</v>
      </c>
      <c r="W439" s="41" t="s">
        <v>1276</v>
      </c>
      <c r="X439" s="42" t="s">
        <v>1281</v>
      </c>
    </row>
    <row r="440" spans="2:35">
      <c r="B440" s="1" t="s">
        <v>1273</v>
      </c>
      <c r="C440" s="11"/>
      <c r="D440" s="11">
        <v>877</v>
      </c>
      <c r="E440" s="1" t="s">
        <v>1282</v>
      </c>
      <c r="F440" s="2"/>
      <c r="V440" s="40">
        <v>873</v>
      </c>
      <c r="W440" s="41" t="s">
        <v>70</v>
      </c>
      <c r="X440" s="42" t="s">
        <v>1283</v>
      </c>
    </row>
    <row r="441" spans="2:35">
      <c r="B441" s="1" t="s">
        <v>1273</v>
      </c>
      <c r="C441" s="11"/>
      <c r="D441" s="11">
        <v>879</v>
      </c>
      <c r="E441" s="1" t="s">
        <v>1284</v>
      </c>
      <c r="F441" s="2"/>
      <c r="V441" s="40">
        <v>875</v>
      </c>
      <c r="W441" s="41" t="s">
        <v>1280</v>
      </c>
      <c r="X441" s="42" t="s">
        <v>1285</v>
      </c>
    </row>
    <row r="442" spans="2:35">
      <c r="B442" s="1" t="s">
        <v>1273</v>
      </c>
      <c r="C442" s="11"/>
      <c r="D442" s="11">
        <v>881</v>
      </c>
      <c r="E442" s="1" t="s">
        <v>1286</v>
      </c>
      <c r="F442" s="2"/>
      <c r="V442" s="40">
        <v>877</v>
      </c>
      <c r="W442" s="41" t="s">
        <v>70</v>
      </c>
      <c r="AH442" s="41" t="s">
        <v>1282</v>
      </c>
      <c r="AI442" s="42"/>
    </row>
    <row r="443" spans="2:35">
      <c r="B443" s="1" t="s">
        <v>1273</v>
      </c>
      <c r="C443" s="11"/>
      <c r="D443" s="11">
        <v>883</v>
      </c>
      <c r="E443" s="59"/>
      <c r="F443" s="60"/>
      <c r="V443" s="40">
        <v>879</v>
      </c>
      <c r="W443" s="41" t="s">
        <v>70</v>
      </c>
      <c r="AH443" s="41" t="s">
        <v>1284</v>
      </c>
      <c r="AI443" s="42"/>
    </row>
    <row r="444" spans="2:35">
      <c r="B444" s="1" t="s">
        <v>1273</v>
      </c>
      <c r="C444" s="11"/>
      <c r="D444" s="11">
        <v>885</v>
      </c>
      <c r="E444" s="59"/>
      <c r="F444" s="60"/>
      <c r="V444" s="40">
        <v>881</v>
      </c>
      <c r="W444" s="41" t="s">
        <v>1286</v>
      </c>
      <c r="X444" s="42" t="s">
        <v>1287</v>
      </c>
    </row>
    <row r="445" spans="2:35">
      <c r="B445" s="1" t="s">
        <v>1288</v>
      </c>
      <c r="C445" s="11"/>
      <c r="D445" s="11">
        <v>887</v>
      </c>
      <c r="E445" s="1" t="s">
        <v>1289</v>
      </c>
      <c r="F445" s="2"/>
      <c r="V445" s="40">
        <v>883</v>
      </c>
      <c r="W445" s="41" t="s">
        <v>70</v>
      </c>
    </row>
    <row r="446" spans="2:35">
      <c r="B446" s="1" t="s">
        <v>1288</v>
      </c>
      <c r="C446" s="11"/>
      <c r="D446" s="11">
        <v>889</v>
      </c>
      <c r="E446" s="1" t="s">
        <v>1290</v>
      </c>
      <c r="F446" s="2"/>
      <c r="V446" s="40">
        <v>885</v>
      </c>
      <c r="W446" s="41" t="s">
        <v>70</v>
      </c>
    </row>
    <row r="447" spans="2:35">
      <c r="B447" s="1" t="s">
        <v>1288</v>
      </c>
      <c r="C447" s="11"/>
      <c r="D447" s="11">
        <v>891</v>
      </c>
      <c r="E447" s="1" t="s">
        <v>1291</v>
      </c>
      <c r="F447" s="2"/>
      <c r="V447" s="40">
        <v>887</v>
      </c>
      <c r="W447" s="41" t="s">
        <v>1600</v>
      </c>
      <c r="X447" s="42" t="s">
        <v>1292</v>
      </c>
    </row>
    <row r="448" spans="2:35">
      <c r="B448" s="1" t="s">
        <v>1288</v>
      </c>
      <c r="C448" s="11"/>
      <c r="D448" s="11">
        <v>893</v>
      </c>
      <c r="E448" s="1" t="s">
        <v>1293</v>
      </c>
      <c r="F448" s="2"/>
      <c r="V448" s="40">
        <v>889</v>
      </c>
      <c r="W448" s="41" t="s">
        <v>1290</v>
      </c>
      <c r="X448" s="42" t="s">
        <v>1294</v>
      </c>
    </row>
    <row r="449" spans="2:35">
      <c r="B449" s="1" t="s">
        <v>1288</v>
      </c>
      <c r="C449" s="11"/>
      <c r="D449" s="11">
        <v>895</v>
      </c>
      <c r="E449" s="1" t="s">
        <v>1295</v>
      </c>
      <c r="F449" s="2"/>
      <c r="V449" s="40">
        <v>891</v>
      </c>
      <c r="W449" s="41" t="s">
        <v>1601</v>
      </c>
      <c r="X449" s="42" t="s">
        <v>1296</v>
      </c>
      <c r="AH449" s="41" t="s">
        <v>1291</v>
      </c>
      <c r="AI449" s="42"/>
    </row>
    <row r="450" spans="2:35">
      <c r="B450" s="1" t="s">
        <v>1288</v>
      </c>
      <c r="C450" s="11"/>
      <c r="D450" s="11">
        <v>897</v>
      </c>
      <c r="E450" s="1" t="s">
        <v>1297</v>
      </c>
      <c r="F450" s="2"/>
      <c r="V450" s="40">
        <v>893</v>
      </c>
      <c r="W450" s="41" t="s">
        <v>1293</v>
      </c>
      <c r="X450" s="42" t="s">
        <v>1298</v>
      </c>
    </row>
    <row r="451" spans="2:35">
      <c r="B451" s="1" t="s">
        <v>1288</v>
      </c>
      <c r="C451" s="11"/>
      <c r="D451" s="11">
        <v>899</v>
      </c>
      <c r="E451" s="1" t="s">
        <v>1299</v>
      </c>
      <c r="F451" s="2"/>
      <c r="V451" s="40">
        <v>895</v>
      </c>
      <c r="W451" s="41" t="s">
        <v>1295</v>
      </c>
      <c r="X451" s="42" t="s">
        <v>1300</v>
      </c>
    </row>
    <row r="452" spans="2:35">
      <c r="B452" s="1" t="s">
        <v>1288</v>
      </c>
      <c r="C452" s="11"/>
      <c r="D452" s="11">
        <v>901</v>
      </c>
      <c r="E452" s="1" t="s">
        <v>1301</v>
      </c>
      <c r="F452" s="2"/>
      <c r="V452" s="40">
        <v>897</v>
      </c>
      <c r="W452" s="41" t="s">
        <v>1297</v>
      </c>
      <c r="X452" s="42" t="s">
        <v>1302</v>
      </c>
    </row>
    <row r="453" spans="2:35">
      <c r="B453" s="1" t="s">
        <v>1288</v>
      </c>
      <c r="C453" s="11"/>
      <c r="D453" s="11">
        <v>903</v>
      </c>
      <c r="E453" s="1" t="s">
        <v>1303</v>
      </c>
      <c r="F453" s="2"/>
      <c r="V453" s="40">
        <v>899</v>
      </c>
      <c r="W453" s="41" t="s">
        <v>1299</v>
      </c>
      <c r="X453" s="42" t="s">
        <v>1304</v>
      </c>
    </row>
    <row r="454" spans="2:35">
      <c r="B454" s="1" t="s">
        <v>1288</v>
      </c>
      <c r="C454" s="11"/>
      <c r="D454" s="11">
        <v>905</v>
      </c>
      <c r="E454" s="1" t="s">
        <v>625</v>
      </c>
      <c r="F454" s="2"/>
      <c r="V454" s="40">
        <v>901</v>
      </c>
      <c r="W454" s="41" t="s">
        <v>1301</v>
      </c>
      <c r="X454" s="42" t="s">
        <v>1305</v>
      </c>
    </row>
    <row r="455" spans="2:35">
      <c r="B455" s="1" t="s">
        <v>1288</v>
      </c>
      <c r="C455" s="11"/>
      <c r="D455" s="11">
        <v>907</v>
      </c>
      <c r="E455" s="1" t="s">
        <v>1306</v>
      </c>
      <c r="F455" s="2"/>
      <c r="V455" s="40">
        <v>903</v>
      </c>
      <c r="W455" s="41" t="s">
        <v>70</v>
      </c>
      <c r="X455" s="42" t="s">
        <v>1307</v>
      </c>
    </row>
    <row r="456" spans="2:35">
      <c r="B456" s="1" t="s">
        <v>1288</v>
      </c>
      <c r="C456" s="11"/>
      <c r="D456" s="11">
        <v>909</v>
      </c>
      <c r="E456" s="1" t="s">
        <v>1308</v>
      </c>
      <c r="F456" s="2"/>
      <c r="V456" s="40">
        <v>905</v>
      </c>
      <c r="W456" s="41" t="s">
        <v>625</v>
      </c>
      <c r="X456" s="42" t="s">
        <v>1309</v>
      </c>
    </row>
    <row r="457" spans="2:35">
      <c r="B457" s="1" t="s">
        <v>1288</v>
      </c>
      <c r="C457" s="11"/>
      <c r="D457" s="11">
        <v>911</v>
      </c>
      <c r="E457" s="59"/>
      <c r="F457" s="60"/>
      <c r="V457" s="40">
        <v>907</v>
      </c>
      <c r="W457" s="41" t="s">
        <v>1602</v>
      </c>
      <c r="X457" s="42" t="s">
        <v>1310</v>
      </c>
    </row>
    <row r="458" spans="2:35">
      <c r="B458" s="1" t="s">
        <v>1288</v>
      </c>
      <c r="C458" s="11"/>
      <c r="D458" s="11">
        <v>913</v>
      </c>
      <c r="E458" s="59"/>
      <c r="F458" s="60"/>
      <c r="V458" s="40">
        <v>909</v>
      </c>
      <c r="W458" s="41" t="s">
        <v>1308</v>
      </c>
      <c r="X458" s="42" t="s">
        <v>1311</v>
      </c>
    </row>
    <row r="459" spans="2:35">
      <c r="B459" s="1" t="s">
        <v>1288</v>
      </c>
      <c r="C459" s="11"/>
      <c r="D459" s="11">
        <v>915</v>
      </c>
      <c r="E459" s="59"/>
      <c r="F459" s="60"/>
      <c r="V459" s="40">
        <v>911</v>
      </c>
      <c r="W459" s="41" t="s">
        <v>70</v>
      </c>
    </row>
    <row r="460" spans="2:35">
      <c r="B460" s="1" t="s">
        <v>1288</v>
      </c>
      <c r="C460" s="11"/>
      <c r="D460" s="11">
        <v>917</v>
      </c>
      <c r="E460" s="59"/>
      <c r="F460" s="60"/>
      <c r="V460" s="40">
        <v>913</v>
      </c>
      <c r="W460" s="41" t="s">
        <v>70</v>
      </c>
    </row>
    <row r="461" spans="2:35">
      <c r="B461" s="1" t="s">
        <v>1312</v>
      </c>
      <c r="C461" s="11"/>
      <c r="D461" s="11">
        <v>919</v>
      </c>
      <c r="E461" s="1" t="s">
        <v>1313</v>
      </c>
      <c r="F461" s="2"/>
      <c r="V461" s="40">
        <v>915</v>
      </c>
      <c r="W461" s="41" t="s">
        <v>70</v>
      </c>
    </row>
    <row r="462" spans="2:35">
      <c r="B462" s="1" t="s">
        <v>1312</v>
      </c>
      <c r="C462" s="11"/>
      <c r="D462" s="11">
        <v>921</v>
      </c>
      <c r="E462" s="1"/>
      <c r="F462" s="2"/>
      <c r="V462" s="40">
        <v>917</v>
      </c>
      <c r="W462" s="41" t="s">
        <v>70</v>
      </c>
    </row>
    <row r="463" spans="2:35">
      <c r="B463" s="1" t="s">
        <v>1312</v>
      </c>
      <c r="C463" s="11"/>
      <c r="D463" s="11">
        <v>923</v>
      </c>
      <c r="E463" s="1"/>
      <c r="F463" s="2"/>
      <c r="V463" s="40">
        <v>919</v>
      </c>
      <c r="W463" s="41" t="s">
        <v>1314</v>
      </c>
      <c r="X463" s="42" t="s">
        <v>1315</v>
      </c>
      <c r="AH463" s="41" t="s">
        <v>1316</v>
      </c>
      <c r="AI463" s="42"/>
    </row>
    <row r="464" spans="2:35">
      <c r="B464" s="1" t="s">
        <v>1312</v>
      </c>
      <c r="C464" s="11"/>
      <c r="D464" s="11">
        <v>925</v>
      </c>
      <c r="E464" s="1" t="s">
        <v>1317</v>
      </c>
      <c r="F464" s="2"/>
      <c r="V464" s="40">
        <v>921</v>
      </c>
      <c r="W464" s="41" t="s">
        <v>1314</v>
      </c>
      <c r="X464" s="42" t="s">
        <v>1315</v>
      </c>
      <c r="AH464" s="41" t="s">
        <v>1318</v>
      </c>
      <c r="AI464" s="42"/>
    </row>
    <row r="465" spans="2:35">
      <c r="B465" s="1" t="s">
        <v>1312</v>
      </c>
      <c r="C465" s="11"/>
      <c r="D465" s="11">
        <v>927</v>
      </c>
      <c r="E465" s="1" t="s">
        <v>1319</v>
      </c>
      <c r="F465" s="2"/>
      <c r="V465" s="40">
        <v>923</v>
      </c>
      <c r="W465" s="41" t="s">
        <v>70</v>
      </c>
      <c r="AH465" s="41" t="s">
        <v>1320</v>
      </c>
      <c r="AI465" s="42"/>
    </row>
    <row r="466" spans="2:35">
      <c r="B466" s="1" t="s">
        <v>1312</v>
      </c>
      <c r="C466" s="11"/>
      <c r="D466" s="11">
        <v>929</v>
      </c>
      <c r="E466" s="59"/>
      <c r="F466" s="60"/>
      <c r="V466" s="40">
        <v>925</v>
      </c>
      <c r="W466" s="41" t="s">
        <v>1317</v>
      </c>
      <c r="X466" s="42" t="s">
        <v>1321</v>
      </c>
    </row>
    <row r="467" spans="2:35">
      <c r="B467" s="1" t="s">
        <v>1312</v>
      </c>
      <c r="C467" s="11"/>
      <c r="D467" s="11">
        <v>931</v>
      </c>
      <c r="E467" s="59"/>
      <c r="F467" s="60"/>
      <c r="V467" s="40">
        <v>927</v>
      </c>
      <c r="W467" s="41" t="s">
        <v>1319</v>
      </c>
      <c r="X467" s="42" t="s">
        <v>1322</v>
      </c>
    </row>
    <row r="468" spans="2:35">
      <c r="B468" s="1" t="s">
        <v>1323</v>
      </c>
      <c r="C468" s="11"/>
      <c r="D468" s="11">
        <v>933</v>
      </c>
      <c r="E468" s="1" t="s">
        <v>1324</v>
      </c>
      <c r="F468" s="2"/>
      <c r="V468" s="40">
        <v>929</v>
      </c>
      <c r="W468" s="41" t="s">
        <v>70</v>
      </c>
    </row>
    <row r="469" spans="2:35">
      <c r="B469" s="1" t="s">
        <v>1323</v>
      </c>
      <c r="C469" s="11"/>
      <c r="D469" s="11">
        <v>935</v>
      </c>
      <c r="E469" s="1" t="s">
        <v>1325</v>
      </c>
      <c r="F469" s="2"/>
      <c r="V469" s="40">
        <v>931</v>
      </c>
      <c r="W469" s="41" t="s">
        <v>70</v>
      </c>
      <c r="AA469" s="4" t="s">
        <v>1326</v>
      </c>
    </row>
    <row r="470" spans="2:35">
      <c r="B470" s="1" t="s">
        <v>1323</v>
      </c>
      <c r="C470" s="11"/>
      <c r="D470" s="11">
        <v>937</v>
      </c>
      <c r="E470" s="1" t="s">
        <v>1327</v>
      </c>
      <c r="F470" s="2"/>
      <c r="V470" s="40">
        <v>933</v>
      </c>
      <c r="W470" s="41" t="s">
        <v>1324</v>
      </c>
      <c r="X470" s="42" t="s">
        <v>1328</v>
      </c>
      <c r="AA470" s="4" t="s">
        <v>1326</v>
      </c>
    </row>
    <row r="471" spans="2:35">
      <c r="B471" s="1" t="s">
        <v>1323</v>
      </c>
      <c r="C471" s="11"/>
      <c r="D471" s="11">
        <v>939</v>
      </c>
      <c r="E471" s="1" t="s">
        <v>1329</v>
      </c>
      <c r="F471" s="2"/>
      <c r="V471" s="40">
        <v>935</v>
      </c>
      <c r="W471" s="41" t="s">
        <v>1325</v>
      </c>
      <c r="X471" s="42" t="s">
        <v>1330</v>
      </c>
      <c r="AA471" s="4" t="s">
        <v>1326</v>
      </c>
    </row>
    <row r="472" spans="2:35">
      <c r="B472" s="1" t="s">
        <v>1323</v>
      </c>
      <c r="C472" s="11"/>
      <c r="D472" s="11">
        <v>941</v>
      </c>
      <c r="E472" s="1" t="s">
        <v>1331</v>
      </c>
      <c r="F472" s="2"/>
      <c r="V472" s="40">
        <v>937</v>
      </c>
      <c r="W472" s="41" t="s">
        <v>1327</v>
      </c>
      <c r="X472" s="42" t="s">
        <v>1332</v>
      </c>
      <c r="AA472" s="4" t="s">
        <v>1326</v>
      </c>
    </row>
    <row r="473" spans="2:35">
      <c r="B473" s="1" t="s">
        <v>1323</v>
      </c>
      <c r="C473" s="11"/>
      <c r="D473" s="11">
        <v>943</v>
      </c>
      <c r="E473" s="1" t="s">
        <v>1333</v>
      </c>
      <c r="F473" s="2"/>
      <c r="V473" s="40">
        <v>939</v>
      </c>
      <c r="W473" s="41" t="s">
        <v>1603</v>
      </c>
      <c r="X473" s="42" t="s">
        <v>1334</v>
      </c>
      <c r="AA473" s="4" t="s">
        <v>1326</v>
      </c>
    </row>
    <row r="474" spans="2:35">
      <c r="B474" s="1" t="s">
        <v>1323</v>
      </c>
      <c r="C474" s="11"/>
      <c r="D474" s="11">
        <v>945</v>
      </c>
      <c r="E474" s="1" t="s">
        <v>1335</v>
      </c>
      <c r="F474" s="2"/>
      <c r="V474" s="40">
        <v>941</v>
      </c>
      <c r="W474" s="41" t="s">
        <v>1331</v>
      </c>
      <c r="X474" s="42" t="s">
        <v>1336</v>
      </c>
      <c r="AA474" s="4" t="s">
        <v>1326</v>
      </c>
    </row>
    <row r="475" spans="2:35">
      <c r="B475" s="1" t="s">
        <v>1323</v>
      </c>
      <c r="C475" s="11"/>
      <c r="D475" s="11">
        <v>947</v>
      </c>
      <c r="E475" s="1" t="s">
        <v>1337</v>
      </c>
      <c r="F475" s="2"/>
      <c r="V475" s="40">
        <v>943</v>
      </c>
      <c r="W475" s="41" t="s">
        <v>1604</v>
      </c>
      <c r="X475" s="42" t="s">
        <v>1338</v>
      </c>
      <c r="AA475" s="4" t="s">
        <v>1326</v>
      </c>
    </row>
    <row r="476" spans="2:35">
      <c r="B476" s="1" t="s">
        <v>1323</v>
      </c>
      <c r="C476" s="11"/>
      <c r="D476" s="11">
        <v>949</v>
      </c>
      <c r="E476" s="1" t="s">
        <v>1339</v>
      </c>
      <c r="F476" s="2"/>
      <c r="V476" s="40">
        <v>945</v>
      </c>
      <c r="W476" s="41" t="s">
        <v>1335</v>
      </c>
      <c r="X476" s="42" t="s">
        <v>1340</v>
      </c>
      <c r="AA476" s="4" t="s">
        <v>1326</v>
      </c>
    </row>
    <row r="477" spans="2:35">
      <c r="B477" s="1" t="s">
        <v>1323</v>
      </c>
      <c r="C477" s="11"/>
      <c r="D477" s="11">
        <v>951</v>
      </c>
      <c r="E477" s="1" t="s">
        <v>1341</v>
      </c>
      <c r="F477" s="2"/>
      <c r="V477" s="40">
        <v>947</v>
      </c>
      <c r="W477" s="41" t="s">
        <v>1337</v>
      </c>
      <c r="X477" s="42" t="s">
        <v>1342</v>
      </c>
      <c r="AA477" s="4" t="s">
        <v>1326</v>
      </c>
    </row>
    <row r="478" spans="2:35">
      <c r="B478" s="1" t="s">
        <v>1323</v>
      </c>
      <c r="C478" s="11"/>
      <c r="D478" s="11">
        <v>953</v>
      </c>
      <c r="E478" s="1" t="s">
        <v>1343</v>
      </c>
      <c r="F478" s="2"/>
      <c r="V478" s="40">
        <v>949</v>
      </c>
      <c r="W478" s="41" t="s">
        <v>1339</v>
      </c>
      <c r="X478" s="42" t="s">
        <v>1344</v>
      </c>
      <c r="AA478" s="4" t="s">
        <v>1326</v>
      </c>
    </row>
    <row r="479" spans="2:35">
      <c r="B479" s="1" t="s">
        <v>1323</v>
      </c>
      <c r="C479" s="11"/>
      <c r="D479" s="11">
        <v>955</v>
      </c>
      <c r="E479" s="1" t="s">
        <v>1345</v>
      </c>
      <c r="F479" s="2"/>
      <c r="V479" s="40">
        <v>951</v>
      </c>
      <c r="W479" s="41" t="s">
        <v>1341</v>
      </c>
      <c r="X479" s="42" t="s">
        <v>1346</v>
      </c>
      <c r="AA479" s="4" t="s">
        <v>1326</v>
      </c>
    </row>
    <row r="480" spans="2:35">
      <c r="B480" s="1" t="s">
        <v>1323</v>
      </c>
      <c r="C480" s="11"/>
      <c r="D480" s="11">
        <v>957</v>
      </c>
      <c r="E480" s="1" t="s">
        <v>1347</v>
      </c>
      <c r="F480" s="2"/>
      <c r="V480" s="40">
        <v>953</v>
      </c>
      <c r="W480" s="41" t="s">
        <v>1343</v>
      </c>
      <c r="X480" s="42" t="s">
        <v>1348</v>
      </c>
      <c r="AA480" s="4" t="s">
        <v>1326</v>
      </c>
    </row>
    <row r="481" spans="2:27">
      <c r="B481" s="1" t="s">
        <v>1323</v>
      </c>
      <c r="C481" s="11"/>
      <c r="D481" s="11">
        <v>959</v>
      </c>
      <c r="E481" s="59"/>
      <c r="F481" s="60"/>
      <c r="V481" s="40">
        <v>955</v>
      </c>
      <c r="W481" s="41" t="s">
        <v>1345</v>
      </c>
      <c r="X481" s="42" t="s">
        <v>1349</v>
      </c>
      <c r="AA481" s="4" t="s">
        <v>1326</v>
      </c>
    </row>
    <row r="482" spans="2:27">
      <c r="B482" s="1" t="s">
        <v>1323</v>
      </c>
      <c r="C482" s="11"/>
      <c r="D482" s="11">
        <v>961</v>
      </c>
      <c r="E482" s="59"/>
      <c r="F482" s="60"/>
      <c r="V482" s="40">
        <v>957</v>
      </c>
      <c r="W482" s="41" t="s">
        <v>1605</v>
      </c>
      <c r="X482" s="42" t="s">
        <v>1350</v>
      </c>
      <c r="AA482" s="4" t="s">
        <v>1326</v>
      </c>
    </row>
    <row r="483" spans="2:27">
      <c r="B483" s="1" t="s">
        <v>1351</v>
      </c>
      <c r="C483" s="11"/>
      <c r="D483" s="11">
        <v>963</v>
      </c>
      <c r="E483" s="1" t="s">
        <v>1352</v>
      </c>
      <c r="F483" s="2"/>
      <c r="V483" s="40">
        <v>959</v>
      </c>
      <c r="W483" s="41" t="s">
        <v>70</v>
      </c>
      <c r="X483" s="42" t="s">
        <v>70</v>
      </c>
      <c r="AA483" s="4" t="s">
        <v>1326</v>
      </c>
    </row>
    <row r="484" spans="2:27">
      <c r="B484" s="1" t="s">
        <v>1351</v>
      </c>
      <c r="C484" s="11"/>
      <c r="D484" s="11">
        <v>965</v>
      </c>
      <c r="E484" s="1" t="s">
        <v>1353</v>
      </c>
      <c r="F484" s="2"/>
      <c r="V484" s="40">
        <v>961</v>
      </c>
      <c r="W484" s="41" t="s">
        <v>70</v>
      </c>
      <c r="X484" s="42" t="s">
        <v>70</v>
      </c>
      <c r="AA484" s="4" t="s">
        <v>1354</v>
      </c>
    </row>
    <row r="485" spans="2:27">
      <c r="B485" s="1" t="s">
        <v>1351</v>
      </c>
      <c r="C485" s="11"/>
      <c r="D485" s="11">
        <v>967</v>
      </c>
      <c r="E485" s="1" t="s">
        <v>1355</v>
      </c>
      <c r="F485" s="2"/>
      <c r="V485" s="40">
        <v>963</v>
      </c>
      <c r="W485" s="41" t="s">
        <v>1352</v>
      </c>
      <c r="X485" s="42" t="s">
        <v>1356</v>
      </c>
      <c r="AA485" s="4" t="s">
        <v>1354</v>
      </c>
    </row>
    <row r="486" spans="2:27">
      <c r="B486" s="1" t="s">
        <v>1351</v>
      </c>
      <c r="C486" s="11"/>
      <c r="D486" s="11">
        <v>969</v>
      </c>
      <c r="E486" s="1" t="s">
        <v>1357</v>
      </c>
      <c r="F486" s="2"/>
      <c r="V486" s="40">
        <v>965</v>
      </c>
      <c r="W486" s="41" t="s">
        <v>1353</v>
      </c>
      <c r="X486" s="42" t="s">
        <v>1358</v>
      </c>
      <c r="AA486" s="4" t="s">
        <v>1354</v>
      </c>
    </row>
    <row r="487" spans="2:27">
      <c r="B487" s="1" t="s">
        <v>1351</v>
      </c>
      <c r="C487" s="11"/>
      <c r="D487" s="11">
        <v>971</v>
      </c>
      <c r="E487" s="1" t="s">
        <v>1359</v>
      </c>
      <c r="F487" s="2"/>
      <c r="V487" s="40">
        <v>967</v>
      </c>
      <c r="W487" s="41" t="s">
        <v>1606</v>
      </c>
      <c r="X487" s="42" t="s">
        <v>1360</v>
      </c>
      <c r="AA487" s="4" t="s">
        <v>1361</v>
      </c>
    </row>
    <row r="488" spans="2:27">
      <c r="B488" s="1" t="s">
        <v>1351</v>
      </c>
      <c r="C488" s="11"/>
      <c r="D488" s="11">
        <v>973</v>
      </c>
      <c r="E488" s="59"/>
      <c r="F488" s="60"/>
      <c r="V488" s="40">
        <v>969</v>
      </c>
      <c r="W488" s="41" t="s">
        <v>1357</v>
      </c>
      <c r="X488" s="42" t="s">
        <v>1362</v>
      </c>
      <c r="AA488" s="4" t="s">
        <v>1361</v>
      </c>
    </row>
    <row r="489" spans="2:27">
      <c r="B489" s="1" t="s">
        <v>1351</v>
      </c>
      <c r="C489" s="11"/>
      <c r="D489" s="11">
        <v>975</v>
      </c>
      <c r="E489" s="59"/>
      <c r="F489" s="60"/>
      <c r="V489" s="40">
        <v>971</v>
      </c>
      <c r="W489" s="41" t="s">
        <v>1607</v>
      </c>
      <c r="X489" s="42" t="s">
        <v>1363</v>
      </c>
      <c r="AA489" s="4" t="s">
        <v>1361</v>
      </c>
    </row>
    <row r="490" spans="2:27">
      <c r="B490" s="1" t="s">
        <v>1364</v>
      </c>
      <c r="C490" s="11"/>
      <c r="D490" s="11">
        <v>977</v>
      </c>
      <c r="E490" s="1" t="s">
        <v>1365</v>
      </c>
      <c r="F490" s="2"/>
      <c r="V490" s="40">
        <v>973</v>
      </c>
      <c r="W490" s="41" t="s">
        <v>70</v>
      </c>
      <c r="X490" s="42" t="s">
        <v>70</v>
      </c>
      <c r="AA490" s="4" t="s">
        <v>1361</v>
      </c>
    </row>
    <row r="491" spans="2:27">
      <c r="B491" s="1" t="s">
        <v>1366</v>
      </c>
      <c r="C491" s="11"/>
      <c r="D491" s="11">
        <v>979</v>
      </c>
      <c r="E491" s="1" t="s">
        <v>1367</v>
      </c>
      <c r="F491" s="2"/>
      <c r="V491" s="40">
        <v>975</v>
      </c>
      <c r="W491" s="41" t="s">
        <v>70</v>
      </c>
      <c r="X491" s="42" t="s">
        <v>70</v>
      </c>
      <c r="AA491" s="4" t="s">
        <v>1053</v>
      </c>
    </row>
    <row r="492" spans="2:27">
      <c r="B492" s="1" t="s">
        <v>1364</v>
      </c>
      <c r="C492" s="11"/>
      <c r="D492" s="11">
        <v>981</v>
      </c>
      <c r="E492" s="1" t="s">
        <v>1368</v>
      </c>
      <c r="F492" s="2"/>
      <c r="V492" s="40">
        <v>977</v>
      </c>
      <c r="W492" s="41" t="s">
        <v>1365</v>
      </c>
      <c r="X492" s="42" t="s">
        <v>1369</v>
      </c>
      <c r="AA492" s="4" t="s">
        <v>1053</v>
      </c>
    </row>
    <row r="493" spans="2:27">
      <c r="B493" s="1" t="s">
        <v>1366</v>
      </c>
      <c r="C493" s="11"/>
      <c r="D493" s="11">
        <v>983</v>
      </c>
      <c r="E493" s="1" t="s">
        <v>1370</v>
      </c>
      <c r="F493" s="2"/>
      <c r="V493" s="40">
        <v>979</v>
      </c>
      <c r="W493" s="41" t="s">
        <v>1608</v>
      </c>
      <c r="X493" s="42" t="s">
        <v>1371</v>
      </c>
      <c r="AA493" s="4" t="s">
        <v>1053</v>
      </c>
    </row>
    <row r="494" spans="2:27">
      <c r="B494" s="1" t="s">
        <v>1364</v>
      </c>
      <c r="C494" s="11"/>
      <c r="D494" s="11">
        <v>985</v>
      </c>
      <c r="E494" s="1" t="s">
        <v>1372</v>
      </c>
      <c r="F494" s="2"/>
      <c r="V494" s="40">
        <v>981</v>
      </c>
      <c r="W494" s="41" t="s">
        <v>1368</v>
      </c>
      <c r="X494" s="42" t="s">
        <v>1373</v>
      </c>
      <c r="AA494" s="4" t="s">
        <v>1053</v>
      </c>
    </row>
    <row r="495" spans="2:27">
      <c r="B495" s="1" t="s">
        <v>1366</v>
      </c>
      <c r="C495" s="11"/>
      <c r="D495" s="11">
        <v>987</v>
      </c>
      <c r="E495" s="1" t="s">
        <v>1374</v>
      </c>
      <c r="F495" s="2"/>
      <c r="V495" s="40">
        <v>983</v>
      </c>
      <c r="W495" s="41" t="s">
        <v>1370</v>
      </c>
      <c r="X495" s="42" t="s">
        <v>1375</v>
      </c>
      <c r="AA495" s="4" t="s">
        <v>1053</v>
      </c>
    </row>
    <row r="496" spans="2:27">
      <c r="B496" s="1" t="s">
        <v>1364</v>
      </c>
      <c r="C496" s="11"/>
      <c r="D496" s="11">
        <v>989</v>
      </c>
      <c r="E496" s="1" t="s">
        <v>1376</v>
      </c>
      <c r="F496" s="2"/>
      <c r="V496" s="40">
        <v>985</v>
      </c>
      <c r="W496" s="41" t="s">
        <v>1609</v>
      </c>
      <c r="X496" s="42" t="s">
        <v>1377</v>
      </c>
      <c r="AA496" s="4" t="s">
        <v>1053</v>
      </c>
    </row>
    <row r="497" spans="2:27">
      <c r="B497" s="1" t="s">
        <v>1366</v>
      </c>
      <c r="C497" s="11"/>
      <c r="D497" s="11">
        <v>991</v>
      </c>
      <c r="E497" s="1" t="s">
        <v>1378</v>
      </c>
      <c r="F497" s="2"/>
      <c r="V497" s="40">
        <v>987</v>
      </c>
      <c r="W497" s="41" t="s">
        <v>1610</v>
      </c>
      <c r="X497" s="42" t="s">
        <v>1379</v>
      </c>
      <c r="AA497" s="4" t="s">
        <v>1053</v>
      </c>
    </row>
    <row r="498" spans="2:27">
      <c r="B498" s="1" t="s">
        <v>1364</v>
      </c>
      <c r="C498" s="11"/>
      <c r="D498" s="11">
        <v>993</v>
      </c>
      <c r="E498" s="1" t="s">
        <v>1380</v>
      </c>
      <c r="F498" s="2"/>
      <c r="V498" s="40">
        <v>989</v>
      </c>
      <c r="W498" s="41" t="s">
        <v>70</v>
      </c>
      <c r="X498" s="62" t="s">
        <v>1381</v>
      </c>
      <c r="AA498" s="4" t="s">
        <v>1053</v>
      </c>
    </row>
    <row r="499" spans="2:27">
      <c r="B499" s="1" t="s">
        <v>1366</v>
      </c>
      <c r="C499" s="11"/>
      <c r="D499" s="11">
        <v>995</v>
      </c>
      <c r="E499" s="1" t="s">
        <v>1382</v>
      </c>
      <c r="F499" s="2"/>
      <c r="V499" s="40">
        <v>991</v>
      </c>
      <c r="W499" s="41" t="s">
        <v>1378</v>
      </c>
      <c r="X499" s="42" t="s">
        <v>1383</v>
      </c>
      <c r="AA499" s="4" t="s">
        <v>1053</v>
      </c>
    </row>
    <row r="500" spans="2:27">
      <c r="B500" s="1" t="s">
        <v>1364</v>
      </c>
      <c r="C500" s="11"/>
      <c r="D500" s="11">
        <v>997</v>
      </c>
      <c r="E500" s="59"/>
      <c r="F500" s="60"/>
      <c r="V500" s="40">
        <v>993</v>
      </c>
      <c r="W500" s="41" t="s">
        <v>1611</v>
      </c>
      <c r="X500" s="42" t="s">
        <v>1384</v>
      </c>
      <c r="AA500" s="4" t="s">
        <v>1053</v>
      </c>
    </row>
    <row r="501" spans="2:27">
      <c r="B501" s="1" t="s">
        <v>1366</v>
      </c>
      <c r="C501" s="11"/>
      <c r="D501" s="11">
        <v>999</v>
      </c>
      <c r="E501" s="59"/>
      <c r="F501" s="60"/>
      <c r="V501" s="40">
        <v>995</v>
      </c>
      <c r="W501" s="41" t="s">
        <v>1382</v>
      </c>
      <c r="X501" s="42" t="s">
        <v>1385</v>
      </c>
      <c r="AA501" s="4" t="s">
        <v>1053</v>
      </c>
    </row>
    <row r="502" spans="2:27">
      <c r="B502" s="1" t="s">
        <v>1386</v>
      </c>
      <c r="C502" s="11"/>
      <c r="D502" s="11">
        <v>1001</v>
      </c>
      <c r="E502" s="1" t="s">
        <v>1387</v>
      </c>
      <c r="F502" s="2"/>
      <c r="V502" s="40">
        <v>997</v>
      </c>
      <c r="W502" s="41" t="s">
        <v>70</v>
      </c>
      <c r="X502" s="42" t="s">
        <v>70</v>
      </c>
      <c r="AA502" s="4" t="s">
        <v>1053</v>
      </c>
    </row>
    <row r="503" spans="2:27">
      <c r="B503" s="1" t="s">
        <v>1386</v>
      </c>
      <c r="C503" s="11"/>
      <c r="D503" s="11">
        <v>1003</v>
      </c>
      <c r="E503" s="1" t="s">
        <v>1388</v>
      </c>
      <c r="F503" s="2"/>
      <c r="V503" s="40">
        <v>999</v>
      </c>
      <c r="W503" s="41" t="s">
        <v>70</v>
      </c>
    </row>
    <row r="504" spans="2:27">
      <c r="B504" s="1" t="s">
        <v>1386</v>
      </c>
      <c r="C504" s="11"/>
      <c r="D504" s="11">
        <v>1005</v>
      </c>
      <c r="E504" s="1" t="s">
        <v>1389</v>
      </c>
      <c r="F504" s="2"/>
      <c r="V504" s="40">
        <v>1001</v>
      </c>
      <c r="W504" s="41" t="s">
        <v>1612</v>
      </c>
    </row>
    <row r="505" spans="2:27">
      <c r="B505" s="1" t="s">
        <v>1386</v>
      </c>
      <c r="C505" s="11"/>
      <c r="D505" s="11">
        <v>1007</v>
      </c>
      <c r="E505" s="1" t="s">
        <v>1390</v>
      </c>
      <c r="F505" s="2"/>
      <c r="V505" s="40">
        <v>1003</v>
      </c>
      <c r="W505" s="41" t="s">
        <v>1388</v>
      </c>
    </row>
    <row r="506" spans="2:27">
      <c r="B506" s="1" t="s">
        <v>1386</v>
      </c>
      <c r="C506" s="11"/>
      <c r="D506" s="11">
        <v>1009</v>
      </c>
      <c r="E506" s="1" t="s">
        <v>1391</v>
      </c>
      <c r="F506" s="2"/>
      <c r="V506" s="40">
        <v>1005</v>
      </c>
      <c r="W506" s="41" t="s">
        <v>1389</v>
      </c>
    </row>
    <row r="507" spans="2:27">
      <c r="B507" s="1" t="s">
        <v>1386</v>
      </c>
      <c r="C507" s="11"/>
      <c r="D507" s="11">
        <v>1011</v>
      </c>
      <c r="E507" s="1" t="s">
        <v>1392</v>
      </c>
      <c r="F507" s="2"/>
      <c r="V507" s="40">
        <v>1007</v>
      </c>
      <c r="W507" s="41" t="s">
        <v>1613</v>
      </c>
    </row>
    <row r="508" spans="2:27">
      <c r="B508" s="1" t="s">
        <v>1386</v>
      </c>
      <c r="C508" s="11"/>
      <c r="D508" s="11">
        <v>1013</v>
      </c>
      <c r="E508" s="1" t="s">
        <v>1393</v>
      </c>
      <c r="F508" s="2"/>
      <c r="V508" s="40">
        <v>1009</v>
      </c>
      <c r="W508" s="41" t="s">
        <v>1391</v>
      </c>
    </row>
    <row r="509" spans="2:27">
      <c r="B509" s="1" t="s">
        <v>1386</v>
      </c>
      <c r="C509" s="11"/>
      <c r="D509" s="11">
        <v>1015</v>
      </c>
      <c r="E509" s="1" t="s">
        <v>1394</v>
      </c>
      <c r="F509" s="2"/>
      <c r="V509" s="40">
        <v>1011</v>
      </c>
      <c r="W509" s="41" t="s">
        <v>1392</v>
      </c>
    </row>
    <row r="510" spans="2:27">
      <c r="B510" s="1" t="s">
        <v>1386</v>
      </c>
      <c r="C510" s="11"/>
      <c r="D510" s="11">
        <v>1017</v>
      </c>
      <c r="E510" s="1" t="s">
        <v>1395</v>
      </c>
      <c r="F510" s="2"/>
      <c r="V510" s="40">
        <v>1013</v>
      </c>
      <c r="W510" s="41" t="s">
        <v>1614</v>
      </c>
    </row>
    <row r="511" spans="2:27">
      <c r="B511" s="1" t="s">
        <v>1386</v>
      </c>
      <c r="C511" s="11"/>
      <c r="D511" s="11">
        <v>1019</v>
      </c>
      <c r="E511" s="1" t="s">
        <v>1396</v>
      </c>
      <c r="F511" s="2"/>
      <c r="V511" s="40">
        <v>1015</v>
      </c>
      <c r="W511" s="41" t="s">
        <v>1394</v>
      </c>
    </row>
    <row r="512" spans="2:27">
      <c r="B512" s="1" t="s">
        <v>1386</v>
      </c>
      <c r="C512" s="11"/>
      <c r="D512" s="11">
        <v>1021</v>
      </c>
      <c r="E512" s="1" t="s">
        <v>1397</v>
      </c>
      <c r="F512" s="2"/>
      <c r="V512" s="40">
        <v>1017</v>
      </c>
      <c r="W512" s="41" t="s">
        <v>1395</v>
      </c>
    </row>
    <row r="513" spans="2:23">
      <c r="B513" s="1" t="s">
        <v>1386</v>
      </c>
      <c r="C513" s="11"/>
      <c r="D513" s="11">
        <v>1023</v>
      </c>
      <c r="E513" s="1" t="s">
        <v>1398</v>
      </c>
      <c r="F513" s="2"/>
      <c r="V513" s="40">
        <v>1019</v>
      </c>
      <c r="W513" s="41" t="s">
        <v>1615</v>
      </c>
    </row>
    <row r="514" spans="2:23">
      <c r="B514" s="1" t="s">
        <v>1386</v>
      </c>
      <c r="C514" s="11"/>
      <c r="D514" s="11">
        <v>1025</v>
      </c>
      <c r="E514" s="1" t="s">
        <v>1399</v>
      </c>
      <c r="F514" s="2"/>
      <c r="V514" s="40">
        <v>1021</v>
      </c>
      <c r="W514" s="41" t="s">
        <v>1397</v>
      </c>
    </row>
    <row r="515" spans="2:23">
      <c r="B515" s="1" t="s">
        <v>1386</v>
      </c>
      <c r="C515" s="11"/>
      <c r="D515" s="11">
        <v>1027</v>
      </c>
      <c r="E515" s="1" t="s">
        <v>1400</v>
      </c>
      <c r="F515" s="2"/>
      <c r="V515" s="40">
        <v>1023</v>
      </c>
      <c r="W515" s="41" t="s">
        <v>1616</v>
      </c>
    </row>
    <row r="516" spans="2:23">
      <c r="B516" s="1" t="s">
        <v>1386</v>
      </c>
      <c r="C516" s="11"/>
      <c r="D516" s="11">
        <v>1029</v>
      </c>
      <c r="E516" s="1" t="s">
        <v>1401</v>
      </c>
      <c r="F516" s="2"/>
      <c r="V516" s="40">
        <v>1025</v>
      </c>
      <c r="W516" s="41" t="s">
        <v>1617</v>
      </c>
    </row>
    <row r="517" spans="2:23">
      <c r="B517" s="1" t="s">
        <v>1386</v>
      </c>
      <c r="C517" s="11"/>
      <c r="D517" s="11">
        <v>1031</v>
      </c>
      <c r="E517" s="1" t="s">
        <v>1402</v>
      </c>
      <c r="F517" s="2"/>
      <c r="V517" s="40">
        <v>1027</v>
      </c>
      <c r="W517" s="41" t="s">
        <v>1400</v>
      </c>
    </row>
    <row r="518" spans="2:23">
      <c r="B518" s="1" t="s">
        <v>1386</v>
      </c>
      <c r="C518" s="11"/>
      <c r="D518" s="11">
        <v>1033</v>
      </c>
      <c r="E518" s="1" t="s">
        <v>1403</v>
      </c>
      <c r="F518" s="2"/>
      <c r="V518" s="40">
        <v>1029</v>
      </c>
      <c r="W518" s="41" t="s">
        <v>1401</v>
      </c>
    </row>
    <row r="519" spans="2:23">
      <c r="B519" s="1" t="s">
        <v>1386</v>
      </c>
      <c r="C519" s="11"/>
      <c r="D519" s="11">
        <v>1035</v>
      </c>
      <c r="E519" s="1" t="s">
        <v>1404</v>
      </c>
      <c r="F519" s="2"/>
      <c r="V519" s="40">
        <v>1031</v>
      </c>
      <c r="W519" s="41" t="s">
        <v>1402</v>
      </c>
    </row>
    <row r="520" spans="2:23">
      <c r="B520" s="1" t="s">
        <v>1386</v>
      </c>
      <c r="C520" s="11"/>
      <c r="D520" s="11">
        <v>1037</v>
      </c>
      <c r="E520" s="1" t="s">
        <v>1405</v>
      </c>
      <c r="F520" s="2"/>
      <c r="V520" s="40">
        <v>1033</v>
      </c>
      <c r="W520" s="41" t="s">
        <v>1403</v>
      </c>
    </row>
    <row r="521" spans="2:23">
      <c r="B521" s="1"/>
      <c r="C521" s="11"/>
      <c r="D521" s="11">
        <v>1039</v>
      </c>
      <c r="E521" s="78"/>
      <c r="F521" s="79"/>
      <c r="V521" s="40">
        <v>1035</v>
      </c>
      <c r="W521" s="41" t="s">
        <v>1404</v>
      </c>
    </row>
    <row r="522" spans="2:23">
      <c r="B522" s="1"/>
      <c r="C522" s="11"/>
      <c r="D522" s="11">
        <v>1041</v>
      </c>
      <c r="E522" s="78"/>
      <c r="F522" s="79"/>
      <c r="V522" s="40">
        <v>1037</v>
      </c>
      <c r="W522" s="41" t="s">
        <v>1405</v>
      </c>
    </row>
    <row r="523" spans="2:23">
      <c r="B523" s="1"/>
      <c r="C523" s="11"/>
      <c r="D523" s="11">
        <v>1043</v>
      </c>
      <c r="E523" s="78"/>
      <c r="F523" s="79"/>
      <c r="V523" s="40">
        <v>1039</v>
      </c>
      <c r="W523" s="41" t="s">
        <v>1406</v>
      </c>
    </row>
    <row r="524" spans="2:23">
      <c r="B524" s="1"/>
      <c r="C524" s="11"/>
      <c r="D524" s="11">
        <v>1045</v>
      </c>
      <c r="E524" s="78"/>
      <c r="F524" s="79"/>
      <c r="V524" s="40">
        <v>1041</v>
      </c>
      <c r="W524" s="41" t="s">
        <v>1618</v>
      </c>
    </row>
    <row r="525" spans="2:23">
      <c r="B525" s="1"/>
      <c r="C525" s="11"/>
      <c r="D525" s="11">
        <v>1047</v>
      </c>
      <c r="E525" s="78"/>
      <c r="F525" s="79"/>
      <c r="V525" s="40">
        <v>1043</v>
      </c>
      <c r="W525" s="41" t="s">
        <v>1619</v>
      </c>
    </row>
    <row r="526" spans="2:23">
      <c r="B526" s="1"/>
      <c r="C526" s="11"/>
      <c r="D526" s="11">
        <v>1049</v>
      </c>
      <c r="E526" s="78"/>
      <c r="F526" s="79"/>
      <c r="V526" s="40">
        <v>1045</v>
      </c>
      <c r="W526" s="41" t="s">
        <v>1620</v>
      </c>
    </row>
    <row r="527" spans="2:23">
      <c r="B527" s="1" t="s">
        <v>1407</v>
      </c>
      <c r="C527" s="11"/>
      <c r="D527" s="11">
        <v>1051</v>
      </c>
      <c r="E527" s="1" t="s">
        <v>1408</v>
      </c>
      <c r="F527" s="2"/>
      <c r="V527" s="40">
        <v>1047</v>
      </c>
      <c r="W527" s="41" t="s">
        <v>1621</v>
      </c>
    </row>
    <row r="528" spans="2:23">
      <c r="B528" s="1" t="s">
        <v>1407</v>
      </c>
      <c r="C528" s="11"/>
      <c r="D528" s="11">
        <v>1053</v>
      </c>
      <c r="E528" s="1" t="s">
        <v>1409</v>
      </c>
      <c r="F528" s="2"/>
      <c r="V528" s="40">
        <v>1049</v>
      </c>
      <c r="W528" s="41" t="s">
        <v>1622</v>
      </c>
    </row>
    <row r="529" spans="2:23">
      <c r="B529" s="1" t="s">
        <v>1407</v>
      </c>
      <c r="C529" s="11"/>
      <c r="D529" s="11">
        <v>1055</v>
      </c>
      <c r="E529" s="1" t="s">
        <v>1410</v>
      </c>
      <c r="F529" s="2"/>
      <c r="V529" s="40">
        <v>1051</v>
      </c>
      <c r="W529" s="41" t="s">
        <v>1623</v>
      </c>
    </row>
    <row r="530" spans="2:23">
      <c r="B530" s="1" t="s">
        <v>1407</v>
      </c>
      <c r="C530" s="11"/>
      <c r="D530" s="11">
        <v>1057</v>
      </c>
      <c r="E530" s="1" t="s">
        <v>1411</v>
      </c>
      <c r="F530" s="2"/>
      <c r="V530" s="40">
        <v>1053</v>
      </c>
      <c r="W530" s="41" t="s">
        <v>1409</v>
      </c>
    </row>
    <row r="531" spans="2:23">
      <c r="B531" s="1" t="s">
        <v>1407</v>
      </c>
      <c r="C531" s="11"/>
      <c r="D531" s="11">
        <v>1059</v>
      </c>
      <c r="E531" s="1" t="s">
        <v>1412</v>
      </c>
      <c r="F531" s="2"/>
      <c r="V531" s="40">
        <v>1055</v>
      </c>
      <c r="W531" s="41" t="s">
        <v>1410</v>
      </c>
    </row>
    <row r="532" spans="2:23">
      <c r="B532" s="1" t="s">
        <v>1407</v>
      </c>
      <c r="C532" s="11"/>
      <c r="D532" s="11">
        <v>1061</v>
      </c>
      <c r="E532" s="1" t="s">
        <v>1413</v>
      </c>
      <c r="F532" s="2"/>
      <c r="V532" s="40">
        <v>1057</v>
      </c>
      <c r="W532" s="41" t="s">
        <v>1411</v>
      </c>
    </row>
    <row r="533" spans="2:23">
      <c r="B533" s="1" t="s">
        <v>1407</v>
      </c>
      <c r="C533" s="11"/>
      <c r="D533" s="11">
        <v>1063</v>
      </c>
      <c r="E533" s="78"/>
      <c r="F533" s="79"/>
      <c r="V533" s="40">
        <v>1059</v>
      </c>
      <c r="W533" s="41" t="s">
        <v>1412</v>
      </c>
    </row>
    <row r="534" spans="2:23">
      <c r="B534" s="1" t="s">
        <v>1407</v>
      </c>
      <c r="C534" s="11"/>
      <c r="D534" s="11">
        <v>1065</v>
      </c>
      <c r="E534" s="78"/>
      <c r="F534" s="79"/>
      <c r="V534" s="40">
        <v>1061</v>
      </c>
      <c r="W534" s="41" t="s">
        <v>1413</v>
      </c>
    </row>
    <row r="535" spans="2:23">
      <c r="B535" s="1" t="s">
        <v>1407</v>
      </c>
      <c r="C535" s="11"/>
      <c r="D535" s="11">
        <v>1067</v>
      </c>
      <c r="E535" s="78"/>
      <c r="F535" s="79"/>
      <c r="V535" s="40">
        <v>1063</v>
      </c>
      <c r="W535" s="41" t="s">
        <v>70</v>
      </c>
    </row>
    <row r="536" spans="2:23">
      <c r="B536" s="1" t="s">
        <v>1407</v>
      </c>
      <c r="C536" s="11"/>
      <c r="D536" s="11">
        <v>1069</v>
      </c>
      <c r="E536" s="78"/>
      <c r="F536" s="79"/>
      <c r="V536" s="40">
        <v>1065</v>
      </c>
      <c r="W536" s="41" t="s">
        <v>70</v>
      </c>
    </row>
    <row r="537" spans="2:23">
      <c r="B537" s="1"/>
      <c r="C537" s="11"/>
      <c r="D537" s="11">
        <v>1071</v>
      </c>
      <c r="E537" s="78"/>
      <c r="F537" s="79"/>
      <c r="V537" s="40">
        <v>1067</v>
      </c>
      <c r="W537" s="41" t="s">
        <v>70</v>
      </c>
    </row>
    <row r="538" spans="2:23">
      <c r="B538" s="1"/>
      <c r="C538" s="11"/>
      <c r="D538" s="11">
        <v>1073</v>
      </c>
      <c r="E538" s="78"/>
      <c r="F538" s="79"/>
      <c r="V538" s="40">
        <v>1069</v>
      </c>
      <c r="W538" s="41" t="s">
        <v>70</v>
      </c>
    </row>
    <row r="539" spans="2:23">
      <c r="B539" s="1"/>
      <c r="C539" s="11"/>
      <c r="D539" s="11">
        <v>1075</v>
      </c>
      <c r="E539" s="78"/>
      <c r="F539" s="79"/>
      <c r="V539" s="40">
        <v>1071</v>
      </c>
      <c r="W539" s="41" t="s">
        <v>70</v>
      </c>
    </row>
    <row r="540" spans="2:23">
      <c r="B540" s="1"/>
      <c r="C540" s="11"/>
      <c r="D540" s="11">
        <v>1077</v>
      </c>
      <c r="E540" s="78"/>
      <c r="F540" s="79"/>
      <c r="V540" s="40">
        <v>1073</v>
      </c>
      <c r="W540" s="41" t="s">
        <v>70</v>
      </c>
    </row>
    <row r="541" spans="2:23">
      <c r="B541" s="1"/>
      <c r="C541" s="11"/>
      <c r="D541" s="11">
        <v>1079</v>
      </c>
      <c r="E541" s="78"/>
      <c r="F541" s="79"/>
      <c r="V541" s="40">
        <v>1075</v>
      </c>
      <c r="W541" s="41" t="s">
        <v>70</v>
      </c>
    </row>
    <row r="542" spans="2:23">
      <c r="B542" s="1" t="s">
        <v>1414</v>
      </c>
      <c r="C542" s="11"/>
      <c r="D542" s="11">
        <v>1081</v>
      </c>
      <c r="E542" s="1" t="s">
        <v>1415</v>
      </c>
      <c r="F542" s="2"/>
      <c r="V542" s="40">
        <v>1077</v>
      </c>
      <c r="W542" s="41" t="s">
        <v>70</v>
      </c>
    </row>
    <row r="543" spans="2:23">
      <c r="B543" s="1" t="s">
        <v>1414</v>
      </c>
      <c r="C543" s="11"/>
      <c r="D543" s="11">
        <v>1083</v>
      </c>
      <c r="E543" s="1" t="s">
        <v>1416</v>
      </c>
      <c r="F543" s="2"/>
      <c r="V543" s="40">
        <v>1079</v>
      </c>
      <c r="W543" s="41" t="s">
        <v>70</v>
      </c>
    </row>
    <row r="544" spans="2:23">
      <c r="B544" s="1" t="s">
        <v>1414</v>
      </c>
      <c r="C544" s="11"/>
      <c r="D544" s="11">
        <v>1085</v>
      </c>
      <c r="E544" s="1" t="s">
        <v>1417</v>
      </c>
      <c r="F544" s="2"/>
      <c r="V544" s="40">
        <v>1081</v>
      </c>
      <c r="W544" s="41" t="s">
        <v>1415</v>
      </c>
    </row>
    <row r="545" spans="2:23">
      <c r="B545" s="1" t="s">
        <v>1414</v>
      </c>
      <c r="C545" s="11"/>
      <c r="D545" s="11">
        <v>1087</v>
      </c>
      <c r="E545" s="1" t="s">
        <v>1418</v>
      </c>
      <c r="F545" s="2"/>
      <c r="V545" s="40">
        <v>1083</v>
      </c>
      <c r="W545" s="41" t="s">
        <v>1416</v>
      </c>
    </row>
    <row r="546" spans="2:23">
      <c r="B546" s="1" t="s">
        <v>1414</v>
      </c>
      <c r="C546" s="11"/>
      <c r="D546" s="11">
        <v>1089</v>
      </c>
      <c r="E546" s="1" t="s">
        <v>1419</v>
      </c>
      <c r="F546" s="2"/>
      <c r="V546" s="40">
        <v>1085</v>
      </c>
      <c r="W546" s="41" t="s">
        <v>1417</v>
      </c>
    </row>
    <row r="547" spans="2:23">
      <c r="B547" s="1" t="s">
        <v>1414</v>
      </c>
      <c r="C547" s="11"/>
      <c r="D547" s="11">
        <v>1091</v>
      </c>
      <c r="E547" s="1" t="s">
        <v>1420</v>
      </c>
      <c r="F547" s="2"/>
      <c r="V547" s="40">
        <v>1087</v>
      </c>
      <c r="W547" s="41" t="s">
        <v>1418</v>
      </c>
    </row>
    <row r="548" spans="2:23">
      <c r="B548" s="1"/>
      <c r="C548" s="11"/>
      <c r="D548" s="11">
        <v>1093</v>
      </c>
      <c r="E548" s="78"/>
      <c r="F548" s="79"/>
      <c r="V548" s="40">
        <v>1089</v>
      </c>
      <c r="W548" s="41" t="s">
        <v>1419</v>
      </c>
    </row>
    <row r="549" spans="2:23">
      <c r="B549" s="1"/>
      <c r="C549" s="11"/>
      <c r="D549" s="11">
        <v>1095</v>
      </c>
      <c r="E549" s="78"/>
      <c r="F549" s="79"/>
      <c r="V549" s="40">
        <v>1091</v>
      </c>
      <c r="W549" s="41" t="s">
        <v>1420</v>
      </c>
    </row>
    <row r="550" spans="2:23">
      <c r="B550" s="1"/>
      <c r="C550" s="11"/>
      <c r="D550" s="11">
        <v>1097</v>
      </c>
      <c r="E550" s="78"/>
      <c r="F550" s="79"/>
      <c r="V550" s="40">
        <v>1093</v>
      </c>
      <c r="W550" s="41" t="s">
        <v>70</v>
      </c>
    </row>
    <row r="551" spans="2:23">
      <c r="B551" s="1"/>
      <c r="C551" s="11"/>
      <c r="D551" s="11">
        <v>1099</v>
      </c>
      <c r="E551" s="78"/>
      <c r="F551" s="79"/>
      <c r="V551" s="40">
        <v>1095</v>
      </c>
      <c r="W551" s="41" t="s">
        <v>70</v>
      </c>
    </row>
    <row r="552" spans="2:23">
      <c r="B552" s="1" t="s">
        <v>1421</v>
      </c>
      <c r="C552" s="11"/>
      <c r="D552" s="11">
        <v>1101</v>
      </c>
      <c r="E552" s="1" t="s">
        <v>1422</v>
      </c>
      <c r="F552" s="2"/>
      <c r="V552" s="40">
        <v>1097</v>
      </c>
      <c r="W552" s="41" t="s">
        <v>70</v>
      </c>
    </row>
    <row r="553" spans="2:23">
      <c r="B553" s="1" t="s">
        <v>1421</v>
      </c>
      <c r="C553" s="11"/>
      <c r="D553" s="11">
        <v>1103</v>
      </c>
      <c r="E553" s="1" t="s">
        <v>1423</v>
      </c>
      <c r="F553" s="2"/>
      <c r="V553" s="40">
        <v>1099</v>
      </c>
      <c r="W553" s="41" t="s">
        <v>1624</v>
      </c>
    </row>
    <row r="554" spans="2:23">
      <c r="B554" s="1" t="s">
        <v>1421</v>
      </c>
      <c r="C554" s="11"/>
      <c r="D554" s="11">
        <v>1105</v>
      </c>
      <c r="E554" s="1" t="s">
        <v>1424</v>
      </c>
      <c r="F554" s="2"/>
      <c r="V554" s="40">
        <v>1101</v>
      </c>
      <c r="W554" s="41" t="s">
        <v>1422</v>
      </c>
    </row>
    <row r="555" spans="2:23">
      <c r="B555" s="1" t="s">
        <v>1421</v>
      </c>
      <c r="C555" s="11"/>
      <c r="D555" s="11">
        <v>1107</v>
      </c>
      <c r="E555" s="1" t="s">
        <v>1425</v>
      </c>
      <c r="F555" s="2"/>
      <c r="V555" s="40">
        <v>1103</v>
      </c>
      <c r="W555" s="41" t="s">
        <v>1423</v>
      </c>
    </row>
    <row r="556" spans="2:23">
      <c r="B556" s="1"/>
      <c r="C556" s="11"/>
      <c r="D556" s="11">
        <v>1109</v>
      </c>
      <c r="E556" s="78"/>
      <c r="F556" s="79"/>
      <c r="V556" s="40">
        <v>1105</v>
      </c>
      <c r="W556" s="41" t="s">
        <v>1424</v>
      </c>
    </row>
    <row r="557" spans="2:23">
      <c r="B557" s="1" t="s">
        <v>1426</v>
      </c>
      <c r="C557" s="11"/>
      <c r="D557" s="11">
        <v>1111</v>
      </c>
      <c r="E557" s="1" t="s">
        <v>1427</v>
      </c>
      <c r="F557" s="2"/>
      <c r="V557" s="40">
        <v>1107</v>
      </c>
      <c r="W557" s="41" t="s">
        <v>1625</v>
      </c>
    </row>
    <row r="558" spans="2:23">
      <c r="B558" s="1" t="s">
        <v>1426</v>
      </c>
      <c r="C558" s="11"/>
      <c r="D558" s="11">
        <v>1113</v>
      </c>
      <c r="E558" s="1" t="s">
        <v>1428</v>
      </c>
      <c r="F558" s="2"/>
      <c r="V558" s="40">
        <v>1109</v>
      </c>
      <c r="W558" s="41" t="s">
        <v>1626</v>
      </c>
    </row>
    <row r="559" spans="2:23">
      <c r="B559" s="1"/>
      <c r="C559" s="11"/>
      <c r="D559" s="11">
        <v>1115</v>
      </c>
      <c r="E559" s="78"/>
      <c r="F559" s="79"/>
      <c r="V559" s="40">
        <v>1111</v>
      </c>
      <c r="W559" s="41" t="s">
        <v>1427</v>
      </c>
    </row>
    <row r="560" spans="2:23">
      <c r="B560" s="1"/>
      <c r="C560" s="11"/>
      <c r="D560" s="11">
        <v>1117</v>
      </c>
      <c r="E560" s="78"/>
      <c r="F560" s="79"/>
      <c r="V560" s="40">
        <v>1113</v>
      </c>
      <c r="W560" s="41" t="s">
        <v>1428</v>
      </c>
    </row>
    <row r="561" spans="2:23">
      <c r="B561" s="1"/>
      <c r="C561" s="11"/>
      <c r="D561" s="11">
        <v>1119</v>
      </c>
      <c r="E561" s="78"/>
      <c r="F561" s="79"/>
      <c r="V561" s="40">
        <v>1115</v>
      </c>
      <c r="W561" s="41" t="s">
        <v>1627</v>
      </c>
    </row>
    <row r="562" spans="2:23">
      <c r="B562" s="1" t="s">
        <v>1429</v>
      </c>
      <c r="C562" s="11"/>
      <c r="D562" s="11">
        <v>1121</v>
      </c>
      <c r="E562" s="1" t="s">
        <v>1430</v>
      </c>
      <c r="F562" s="2"/>
      <c r="V562" s="40">
        <v>1117</v>
      </c>
      <c r="W562" s="41" t="s">
        <v>70</v>
      </c>
    </row>
    <row r="563" spans="2:23">
      <c r="B563" s="1" t="s">
        <v>1429</v>
      </c>
      <c r="C563" s="11"/>
      <c r="D563" s="11">
        <v>1123</v>
      </c>
      <c r="E563" s="1" t="s">
        <v>1431</v>
      </c>
      <c r="F563" s="2"/>
      <c r="V563" s="40">
        <v>1119</v>
      </c>
      <c r="W563" s="41" t="s">
        <v>70</v>
      </c>
    </row>
    <row r="564" spans="2:23">
      <c r="B564" s="1"/>
      <c r="C564" s="11"/>
      <c r="D564" s="11">
        <v>1125</v>
      </c>
      <c r="E564" s="78"/>
      <c r="F564" s="79"/>
      <c r="V564" s="40">
        <v>1121</v>
      </c>
      <c r="W564" s="41" t="s">
        <v>1430</v>
      </c>
    </row>
    <row r="565" spans="2:23">
      <c r="B565" s="1"/>
      <c r="C565" s="11"/>
      <c r="D565" s="11">
        <v>1127</v>
      </c>
      <c r="E565" s="78"/>
      <c r="F565" s="79"/>
      <c r="V565" s="40">
        <v>1123</v>
      </c>
      <c r="W565" s="41" t="s">
        <v>1431</v>
      </c>
    </row>
    <row r="566" spans="2:23">
      <c r="B566" s="1"/>
      <c r="C566" s="11"/>
      <c r="D566" s="11">
        <v>1129</v>
      </c>
      <c r="E566" s="78"/>
      <c r="F566" s="79"/>
      <c r="V566" s="40">
        <v>1125</v>
      </c>
      <c r="W566" s="41" t="s">
        <v>70</v>
      </c>
    </row>
    <row r="567" spans="2:23">
      <c r="B567" s="1" t="s">
        <v>1432</v>
      </c>
      <c r="C567" s="11"/>
      <c r="D567" s="11">
        <v>1131</v>
      </c>
      <c r="E567" s="1" t="s">
        <v>1433</v>
      </c>
      <c r="F567" s="2"/>
      <c r="V567" s="40">
        <v>1127</v>
      </c>
      <c r="W567" s="41" t="s">
        <v>70</v>
      </c>
    </row>
    <row r="568" spans="2:23">
      <c r="B568" s="1"/>
      <c r="C568" s="11"/>
      <c r="D568" s="11">
        <v>1133</v>
      </c>
      <c r="E568" s="78"/>
      <c r="F568" s="79"/>
      <c r="V568" s="40">
        <v>1129</v>
      </c>
      <c r="W568" s="41" t="s">
        <v>70</v>
      </c>
    </row>
    <row r="569" spans="2:23">
      <c r="B569" s="1"/>
      <c r="C569" s="11"/>
      <c r="D569" s="11">
        <v>1135</v>
      </c>
      <c r="E569" s="78"/>
      <c r="F569" s="79"/>
      <c r="V569" s="40">
        <v>1131</v>
      </c>
      <c r="W569" s="41" t="s">
        <v>1433</v>
      </c>
    </row>
    <row r="570" spans="2:23">
      <c r="B570" s="1"/>
      <c r="C570" s="11"/>
      <c r="D570" s="11">
        <v>1137</v>
      </c>
      <c r="E570" s="78"/>
      <c r="F570" s="79"/>
      <c r="V570" s="40">
        <v>1133</v>
      </c>
      <c r="W570" s="41" t="s">
        <v>70</v>
      </c>
    </row>
    <row r="571" spans="2:23">
      <c r="B571" s="1"/>
      <c r="C571" s="11"/>
      <c r="D571" s="11">
        <v>1139</v>
      </c>
      <c r="E571" s="78"/>
      <c r="F571" s="79"/>
      <c r="V571" s="40">
        <v>1135</v>
      </c>
      <c r="W571" s="41" t="s">
        <v>70</v>
      </c>
    </row>
    <row r="572" spans="2:23">
      <c r="B572" s="1" t="s">
        <v>1434</v>
      </c>
      <c r="C572" s="11"/>
      <c r="D572" s="11">
        <v>1141</v>
      </c>
      <c r="E572" s="1" t="s">
        <v>1435</v>
      </c>
      <c r="F572" s="2"/>
      <c r="V572" s="40">
        <v>1137</v>
      </c>
      <c r="W572" s="41" t="s">
        <v>70</v>
      </c>
    </row>
    <row r="573" spans="2:23">
      <c r="B573" s="1"/>
      <c r="C573" s="11"/>
      <c r="D573" s="11">
        <v>1143</v>
      </c>
      <c r="E573" s="78"/>
      <c r="F573" s="79"/>
      <c r="V573" s="40">
        <v>1139</v>
      </c>
      <c r="W573" s="41" t="s">
        <v>70</v>
      </c>
    </row>
    <row r="574" spans="2:23">
      <c r="B574" s="1"/>
      <c r="C574" s="11"/>
      <c r="D574" s="11">
        <v>1145</v>
      </c>
      <c r="E574" s="78"/>
      <c r="F574" s="79"/>
      <c r="V574" s="40">
        <v>1141</v>
      </c>
      <c r="W574" s="41" t="s">
        <v>1435</v>
      </c>
    </row>
    <row r="575" spans="2:23">
      <c r="B575" s="1"/>
      <c r="C575" s="11"/>
      <c r="D575" s="11">
        <v>1147</v>
      </c>
      <c r="E575" s="78"/>
      <c r="F575" s="79"/>
      <c r="V575" s="40">
        <v>1143</v>
      </c>
      <c r="W575" s="41" t="s">
        <v>70</v>
      </c>
    </row>
    <row r="576" spans="2:23">
      <c r="B576" s="1"/>
      <c r="C576" s="11"/>
      <c r="D576" s="11">
        <v>1149</v>
      </c>
      <c r="E576" s="78"/>
      <c r="F576" s="79"/>
      <c r="V576" s="40">
        <v>1145</v>
      </c>
      <c r="W576" s="41" t="s">
        <v>70</v>
      </c>
    </row>
    <row r="577" spans="2:23">
      <c r="B577" s="1" t="s">
        <v>1436</v>
      </c>
      <c r="C577" s="11"/>
      <c r="D577" s="11">
        <v>1151</v>
      </c>
      <c r="E577" s="1" t="s">
        <v>1437</v>
      </c>
      <c r="F577" s="2"/>
      <c r="V577" s="40">
        <v>1147</v>
      </c>
      <c r="W577" s="41" t="s">
        <v>70</v>
      </c>
    </row>
    <row r="578" spans="2:23">
      <c r="B578" s="1"/>
      <c r="C578" s="11"/>
      <c r="D578" s="11">
        <v>1153</v>
      </c>
      <c r="E578" s="78"/>
      <c r="F578" s="79"/>
      <c r="V578" s="40">
        <v>1149</v>
      </c>
      <c r="W578" s="41" t="s">
        <v>70</v>
      </c>
    </row>
    <row r="579" spans="2:23">
      <c r="B579" s="1"/>
      <c r="C579" s="11"/>
      <c r="D579" s="11">
        <v>1155</v>
      </c>
      <c r="E579" s="78"/>
      <c r="F579" s="79"/>
      <c r="V579" s="40">
        <v>1151</v>
      </c>
      <c r="W579" s="41" t="s">
        <v>1437</v>
      </c>
    </row>
    <row r="580" spans="2:23">
      <c r="B580" s="1"/>
      <c r="C580" s="11"/>
      <c r="D580" s="11">
        <v>1157</v>
      </c>
      <c r="E580" s="78"/>
      <c r="F580" s="79"/>
      <c r="V580" s="40">
        <v>1153</v>
      </c>
      <c r="W580" s="41" t="s">
        <v>70</v>
      </c>
    </row>
    <row r="581" spans="2:23">
      <c r="B581" s="1"/>
      <c r="C581" s="11"/>
      <c r="D581" s="11">
        <v>1159</v>
      </c>
      <c r="E581" s="78"/>
      <c r="F581" s="79"/>
      <c r="V581" s="40">
        <v>1155</v>
      </c>
      <c r="W581" s="41" t="s">
        <v>70</v>
      </c>
    </row>
    <row r="582" spans="2:23">
      <c r="B582" s="1" t="s">
        <v>1438</v>
      </c>
      <c r="C582" s="11"/>
      <c r="D582" s="11">
        <v>1161</v>
      </c>
      <c r="E582" s="1" t="s">
        <v>1439</v>
      </c>
      <c r="F582" s="2"/>
      <c r="V582" s="40">
        <v>1157</v>
      </c>
      <c r="W582" s="41" t="s">
        <v>70</v>
      </c>
    </row>
    <row r="583" spans="2:23">
      <c r="B583" s="1"/>
      <c r="C583" s="11"/>
      <c r="D583" s="11">
        <v>1163</v>
      </c>
      <c r="E583" s="78"/>
      <c r="F583" s="79"/>
      <c r="V583" s="40">
        <v>1159</v>
      </c>
      <c r="W583" s="41" t="s">
        <v>70</v>
      </c>
    </row>
    <row r="584" spans="2:23">
      <c r="B584" s="1"/>
      <c r="C584" s="11"/>
      <c r="D584" s="11">
        <v>1165</v>
      </c>
      <c r="E584" s="78"/>
      <c r="F584" s="79"/>
      <c r="V584" s="40">
        <v>1161</v>
      </c>
      <c r="W584" s="41" t="s">
        <v>1439</v>
      </c>
    </row>
    <row r="585" spans="2:23">
      <c r="B585" s="1"/>
      <c r="C585" s="11"/>
      <c r="D585" s="11">
        <v>1167</v>
      </c>
      <c r="E585" s="78"/>
      <c r="F585" s="79"/>
      <c r="V585" s="40">
        <v>1163</v>
      </c>
      <c r="W585" s="41" t="s">
        <v>70</v>
      </c>
    </row>
    <row r="586" spans="2:23">
      <c r="B586" s="1"/>
      <c r="C586" s="11"/>
      <c r="D586" s="11">
        <v>1169</v>
      </c>
      <c r="E586" s="78"/>
      <c r="F586" s="79"/>
      <c r="V586" s="40">
        <v>1165</v>
      </c>
      <c r="W586" s="41" t="s">
        <v>70</v>
      </c>
    </row>
    <row r="587" spans="2:23">
      <c r="B587" s="1" t="s">
        <v>1440</v>
      </c>
      <c r="C587" s="11"/>
      <c r="D587" s="11">
        <v>1171</v>
      </c>
      <c r="E587" s="1" t="s">
        <v>1441</v>
      </c>
      <c r="F587" s="2"/>
      <c r="V587" s="40">
        <v>1167</v>
      </c>
      <c r="W587" s="41" t="s">
        <v>70</v>
      </c>
    </row>
    <row r="588" spans="2:23">
      <c r="B588" s="1"/>
      <c r="C588" s="11"/>
      <c r="D588" s="11">
        <v>1173</v>
      </c>
      <c r="E588" s="78"/>
      <c r="F588" s="79"/>
      <c r="V588" s="40">
        <v>1169</v>
      </c>
      <c r="W588" s="41" t="s">
        <v>70</v>
      </c>
    </row>
    <row r="589" spans="2:23">
      <c r="B589" s="1"/>
      <c r="C589" s="11"/>
      <c r="D589" s="11">
        <v>1175</v>
      </c>
      <c r="E589" s="78"/>
      <c r="F589" s="79"/>
      <c r="V589" s="40">
        <v>1171</v>
      </c>
      <c r="W589" s="41" t="s">
        <v>1628</v>
      </c>
    </row>
    <row r="590" spans="2:23">
      <c r="B590" s="1"/>
      <c r="C590" s="11"/>
      <c r="D590" s="11">
        <v>1177</v>
      </c>
      <c r="E590" s="78"/>
      <c r="F590" s="79"/>
      <c r="V590" s="40">
        <v>1173</v>
      </c>
      <c r="W590" s="41" t="s">
        <v>70</v>
      </c>
    </row>
    <row r="591" spans="2:23">
      <c r="B591" s="1"/>
      <c r="C591" s="11"/>
      <c r="D591" s="11">
        <v>1179</v>
      </c>
      <c r="E591" s="78"/>
      <c r="F591" s="79"/>
      <c r="V591" s="40">
        <v>1175</v>
      </c>
      <c r="W591" s="41" t="s">
        <v>70</v>
      </c>
    </row>
    <row r="592" spans="2:23">
      <c r="B592" s="1"/>
      <c r="C592" s="11"/>
      <c r="D592" s="11">
        <v>1181</v>
      </c>
      <c r="E592" s="78"/>
      <c r="F592" s="79"/>
      <c r="V592" s="40">
        <v>1177</v>
      </c>
      <c r="W592" s="41" t="s">
        <v>70</v>
      </c>
    </row>
    <row r="593" spans="2:24">
      <c r="B593" s="1"/>
      <c r="C593" s="11"/>
      <c r="D593" s="11">
        <v>1183</v>
      </c>
      <c r="E593" s="78"/>
      <c r="F593" s="79"/>
      <c r="V593" s="40">
        <v>1179</v>
      </c>
      <c r="W593" s="41" t="s">
        <v>70</v>
      </c>
    </row>
    <row r="594" spans="2:24">
      <c r="B594" s="1"/>
      <c r="C594" s="11"/>
      <c r="D594" s="11">
        <v>1185</v>
      </c>
      <c r="E594" s="78"/>
      <c r="F594" s="79"/>
      <c r="V594" s="40">
        <v>1181</v>
      </c>
      <c r="W594" s="41" t="s">
        <v>1629</v>
      </c>
      <c r="X594" s="42" t="s">
        <v>1442</v>
      </c>
    </row>
    <row r="595" spans="2:24">
      <c r="B595" s="1"/>
      <c r="C595" s="11"/>
      <c r="D595" s="11">
        <v>1187</v>
      </c>
      <c r="E595" s="78"/>
      <c r="F595" s="79"/>
      <c r="V595" s="40">
        <v>1183</v>
      </c>
      <c r="W595" s="41" t="s">
        <v>70</v>
      </c>
    </row>
    <row r="596" spans="2:24">
      <c r="B596" s="1"/>
      <c r="C596" s="11"/>
      <c r="D596" s="11">
        <v>1189</v>
      </c>
      <c r="E596" s="78"/>
      <c r="F596" s="79"/>
      <c r="V596" s="40">
        <v>1185</v>
      </c>
      <c r="W596" s="41" t="s">
        <v>70</v>
      </c>
    </row>
    <row r="597" spans="2:24">
      <c r="B597" s="1"/>
      <c r="C597" s="11"/>
      <c r="D597" s="11">
        <v>1191</v>
      </c>
      <c r="E597" s="78"/>
      <c r="F597" s="79"/>
      <c r="V597" s="40">
        <v>1187</v>
      </c>
      <c r="W597" s="41" t="s">
        <v>70</v>
      </c>
    </row>
    <row r="598" spans="2:24">
      <c r="B598" s="1"/>
      <c r="C598" s="11"/>
      <c r="D598" s="11">
        <v>1193</v>
      </c>
      <c r="E598" s="78"/>
      <c r="F598" s="79"/>
      <c r="V598" s="40">
        <v>1189</v>
      </c>
      <c r="W598" s="41" t="s">
        <v>70</v>
      </c>
    </row>
    <row r="599" spans="2:24">
      <c r="B599" s="1"/>
      <c r="C599" s="11"/>
      <c r="D599" s="11">
        <v>1195</v>
      </c>
      <c r="E599" s="78"/>
      <c r="F599" s="79"/>
      <c r="V599" s="40">
        <v>1201</v>
      </c>
      <c r="W599" s="41" t="s">
        <v>1630</v>
      </c>
    </row>
    <row r="600" spans="2:24">
      <c r="B600" s="1"/>
      <c r="C600" s="11"/>
      <c r="D600" s="11">
        <v>1197</v>
      </c>
      <c r="E600" s="78"/>
      <c r="F600" s="79"/>
      <c r="V600" s="40">
        <v>1203</v>
      </c>
      <c r="W600" s="41" t="s">
        <v>1631</v>
      </c>
    </row>
    <row r="601" spans="2:24">
      <c r="B601" s="1"/>
      <c r="C601" s="11"/>
      <c r="D601" s="11">
        <v>1199</v>
      </c>
      <c r="E601" s="78"/>
      <c r="F601" s="79"/>
      <c r="V601" s="40">
        <v>1205</v>
      </c>
      <c r="W601" s="41" t="s">
        <v>1443</v>
      </c>
    </row>
    <row r="602" spans="2:24">
      <c r="B602" s="1" t="s">
        <v>1386</v>
      </c>
      <c r="C602" s="11"/>
      <c r="D602" s="11">
        <v>1201</v>
      </c>
      <c r="E602" s="1" t="s">
        <v>1444</v>
      </c>
      <c r="F602" s="2"/>
      <c r="V602" s="40">
        <v>1207</v>
      </c>
      <c r="W602" s="41" t="s">
        <v>1445</v>
      </c>
    </row>
    <row r="603" spans="2:24">
      <c r="B603" s="1" t="s">
        <v>1414</v>
      </c>
      <c r="C603" s="11"/>
      <c r="D603" s="11">
        <v>1203</v>
      </c>
      <c r="E603" s="1" t="s">
        <v>1446</v>
      </c>
      <c r="F603" s="2"/>
      <c r="V603" s="40">
        <v>1209</v>
      </c>
      <c r="W603" s="41" t="s">
        <v>1632</v>
      </c>
      <c r="X603" s="42" t="s">
        <v>1448</v>
      </c>
    </row>
    <row r="604" spans="2:24">
      <c r="B604" s="1" t="s">
        <v>1386</v>
      </c>
      <c r="C604" s="11"/>
      <c r="D604" s="11">
        <v>1205</v>
      </c>
      <c r="E604" s="1" t="s">
        <v>1443</v>
      </c>
      <c r="F604" s="2"/>
      <c r="V604" s="40">
        <v>1211</v>
      </c>
      <c r="W604" s="41" t="s">
        <v>1633</v>
      </c>
      <c r="X604" s="42" t="s">
        <v>1449</v>
      </c>
    </row>
    <row r="605" spans="2:24">
      <c r="B605" s="1" t="s">
        <v>1407</v>
      </c>
      <c r="C605" s="11"/>
      <c r="D605" s="11">
        <v>1207</v>
      </c>
      <c r="E605" s="1" t="s">
        <v>1445</v>
      </c>
      <c r="F605" s="2"/>
      <c r="V605" s="40">
        <v>1213</v>
      </c>
      <c r="W605" s="41" t="s">
        <v>70</v>
      </c>
    </row>
    <row r="606" spans="2:24">
      <c r="B606" s="1"/>
      <c r="C606" s="11"/>
      <c r="D606" s="11">
        <v>1209</v>
      </c>
      <c r="E606" s="78" t="s">
        <v>1447</v>
      </c>
      <c r="F606" s="79"/>
      <c r="V606" s="40">
        <v>1215</v>
      </c>
      <c r="W606" s="41" t="s">
        <v>70</v>
      </c>
    </row>
    <row r="607" spans="2:24">
      <c r="B607" s="1"/>
      <c r="C607" s="11"/>
      <c r="D607" s="11"/>
      <c r="E607" s="1"/>
      <c r="F607" s="2"/>
      <c r="V607" s="40">
        <v>1217</v>
      </c>
      <c r="W607" s="41" t="s">
        <v>70</v>
      </c>
    </row>
    <row r="608" spans="2:24">
      <c r="V608" s="40">
        <v>1219</v>
      </c>
      <c r="W608" s="41" t="s">
        <v>70</v>
      </c>
    </row>
    <row r="609" spans="22:23">
      <c r="V609" s="40">
        <v>1221</v>
      </c>
      <c r="W609" s="41" t="s">
        <v>70</v>
      </c>
    </row>
    <row r="610" spans="22:23">
      <c r="V610" s="40">
        <v>1223</v>
      </c>
      <c r="W610" s="41" t="s">
        <v>70</v>
      </c>
    </row>
    <row r="611" spans="22:23">
      <c r="V611" s="40">
        <v>1225</v>
      </c>
      <c r="W611" s="41" t="s">
        <v>70</v>
      </c>
    </row>
    <row r="612" spans="22:23">
      <c r="V612" s="40">
        <v>1227</v>
      </c>
      <c r="W612" s="41" t="s">
        <v>70</v>
      </c>
    </row>
    <row r="613" spans="22:23">
      <c r="V613" s="40">
        <v>1229</v>
      </c>
      <c r="W613" s="41" t="s">
        <v>70</v>
      </c>
    </row>
    <row r="614" spans="22:23">
      <c r="V614" s="40">
        <v>1231</v>
      </c>
      <c r="W614" s="41" t="s">
        <v>70</v>
      </c>
    </row>
    <row r="615" spans="22:23">
      <c r="V615" s="40">
        <v>1233</v>
      </c>
      <c r="W615" s="41" t="s">
        <v>70</v>
      </c>
    </row>
    <row r="616" spans="22:23">
      <c r="V616" s="40">
        <v>1235</v>
      </c>
      <c r="W616" s="41" t="s">
        <v>70</v>
      </c>
    </row>
    <row r="617" spans="22:23">
      <c r="V617" s="40">
        <v>1237</v>
      </c>
      <c r="W617" s="41" t="s">
        <v>70</v>
      </c>
    </row>
    <row r="618" spans="22:23">
      <c r="V618" s="40">
        <v>1239</v>
      </c>
      <c r="W618" s="41" t="s">
        <v>70</v>
      </c>
    </row>
    <row r="619" spans="22:23">
      <c r="V619" s="40">
        <v>1241</v>
      </c>
      <c r="W619" s="41" t="s">
        <v>70</v>
      </c>
    </row>
    <row r="620" spans="22:23">
      <c r="V620" s="40">
        <v>1243</v>
      </c>
      <c r="W620" s="41" t="s">
        <v>70</v>
      </c>
    </row>
    <row r="621" spans="22:23">
      <c r="V621" s="40">
        <v>1245</v>
      </c>
      <c r="W621" s="41" t="s">
        <v>70</v>
      </c>
    </row>
    <row r="622" spans="22:23">
      <c r="V622" s="40">
        <v>1247</v>
      </c>
      <c r="W622" s="41" t="s">
        <v>70</v>
      </c>
    </row>
    <row r="623" spans="22:23">
      <c r="V623" s="40">
        <v>1249</v>
      </c>
      <c r="W623" s="41" t="s">
        <v>70</v>
      </c>
    </row>
    <row r="624" spans="22:23">
      <c r="V624" s="40">
        <v>1251</v>
      </c>
      <c r="W624" s="41" t="s">
        <v>70</v>
      </c>
    </row>
    <row r="625" spans="22:23">
      <c r="V625" s="40">
        <v>1253</v>
      </c>
      <c r="W625" s="41" t="s">
        <v>70</v>
      </c>
    </row>
    <row r="626" spans="22:23">
      <c r="V626" s="40">
        <v>1255</v>
      </c>
      <c r="W626" s="41" t="s">
        <v>70</v>
      </c>
    </row>
    <row r="627" spans="22:23">
      <c r="V627" s="40">
        <v>1257</v>
      </c>
      <c r="W627" s="41" t="s">
        <v>70</v>
      </c>
    </row>
    <row r="628" spans="22:23">
      <c r="V628" s="40">
        <v>1259</v>
      </c>
      <c r="W628" s="41" t="s">
        <v>70</v>
      </c>
    </row>
    <row r="629" spans="22:23">
      <c r="V629" s="40">
        <v>1261</v>
      </c>
      <c r="W629" s="41" t="s">
        <v>70</v>
      </c>
    </row>
    <row r="630" spans="22:23">
      <c r="V630" s="40">
        <v>1263</v>
      </c>
      <c r="W630" s="41" t="s">
        <v>70</v>
      </c>
    </row>
    <row r="631" spans="22:23">
      <c r="V631" s="40">
        <v>1265</v>
      </c>
      <c r="W631" s="41" t="s">
        <v>70</v>
      </c>
    </row>
    <row r="632" spans="22:23">
      <c r="V632" s="40">
        <v>1267</v>
      </c>
      <c r="W632" s="41" t="s">
        <v>70</v>
      </c>
    </row>
    <row r="633" spans="22:23">
      <c r="V633" s="40">
        <v>1269</v>
      </c>
      <c r="W633" s="41" t="s">
        <v>70</v>
      </c>
    </row>
    <row r="634" spans="22:23">
      <c r="V634" s="40">
        <v>1271</v>
      </c>
      <c r="W634" s="41" t="s">
        <v>70</v>
      </c>
    </row>
    <row r="635" spans="22:23">
      <c r="V635" s="40">
        <v>1273</v>
      </c>
      <c r="W635" s="41" t="s">
        <v>70</v>
      </c>
    </row>
    <row r="636" spans="22:23">
      <c r="V636" s="40">
        <v>1275</v>
      </c>
      <c r="W636" s="41" t="s">
        <v>70</v>
      </c>
    </row>
    <row r="637" spans="22:23">
      <c r="V637" s="40">
        <v>1277</v>
      </c>
      <c r="W637" s="41" t="s">
        <v>70</v>
      </c>
    </row>
    <row r="638" spans="22:23">
      <c r="V638" s="40">
        <v>1279</v>
      </c>
      <c r="W638" s="41" t="s">
        <v>70</v>
      </c>
    </row>
    <row r="639" spans="22:23">
      <c r="V639" s="40">
        <v>1281</v>
      </c>
      <c r="W639" s="41" t="s">
        <v>70</v>
      </c>
    </row>
    <row r="640" spans="22:23">
      <c r="V640" s="40">
        <v>1283</v>
      </c>
      <c r="W640" s="41" t="s">
        <v>70</v>
      </c>
    </row>
    <row r="641" spans="22:23">
      <c r="V641" s="40">
        <v>1285</v>
      </c>
      <c r="W641" s="41" t="s">
        <v>70</v>
      </c>
    </row>
    <row r="642" spans="22:23">
      <c r="V642" s="40">
        <v>1287</v>
      </c>
      <c r="W642" s="41" t="s">
        <v>70</v>
      </c>
    </row>
    <row r="643" spans="22:23">
      <c r="V643" s="40">
        <v>1289</v>
      </c>
      <c r="W643" s="41" t="s">
        <v>70</v>
      </c>
    </row>
    <row r="644" spans="22:23">
      <c r="V644" s="40">
        <v>1291</v>
      </c>
      <c r="W644" s="41" t="s">
        <v>70</v>
      </c>
    </row>
    <row r="645" spans="22:23">
      <c r="V645" s="40">
        <v>1293</v>
      </c>
      <c r="W645" s="41" t="s">
        <v>70</v>
      </c>
    </row>
    <row r="646" spans="22:23">
      <c r="V646" s="40">
        <v>1295</v>
      </c>
      <c r="W646" s="41" t="s">
        <v>70</v>
      </c>
    </row>
    <row r="647" spans="22:23">
      <c r="V647" s="40">
        <v>1297</v>
      </c>
      <c r="W647" s="41" t="s">
        <v>70</v>
      </c>
    </row>
    <row r="648" spans="22:23">
      <c r="V648" s="40">
        <v>1299</v>
      </c>
      <c r="W648" s="41" t="s">
        <v>70</v>
      </c>
    </row>
    <row r="649" spans="22:23">
      <c r="V649" s="40">
        <v>1301</v>
      </c>
      <c r="W649" s="41" t="s">
        <v>1634</v>
      </c>
    </row>
    <row r="650" spans="22:23">
      <c r="V650" s="40">
        <v>1303</v>
      </c>
      <c r="W650" s="41" t="s">
        <v>1635</v>
      </c>
    </row>
    <row r="651" spans="22:23">
      <c r="V651" s="40">
        <v>1305</v>
      </c>
      <c r="W651" s="41" t="s">
        <v>1636</v>
      </c>
    </row>
    <row r="652" spans="22:23">
      <c r="V652" s="40">
        <v>1307</v>
      </c>
      <c r="W652" s="41" t="s">
        <v>1637</v>
      </c>
    </row>
    <row r="653" spans="22:23">
      <c r="V653" s="40">
        <v>1309</v>
      </c>
      <c r="W653" s="41" t="s">
        <v>1638</v>
      </c>
    </row>
    <row r="654" spans="22:23">
      <c r="V654" s="40">
        <v>1311</v>
      </c>
      <c r="W654" s="41" t="s">
        <v>1639</v>
      </c>
    </row>
    <row r="655" spans="22:23">
      <c r="V655" s="40">
        <v>1313</v>
      </c>
      <c r="W655" s="41" t="s">
        <v>1640</v>
      </c>
    </row>
    <row r="656" spans="22:23">
      <c r="V656" s="40">
        <v>1315</v>
      </c>
      <c r="W656" s="41" t="s">
        <v>1641</v>
      </c>
    </row>
    <row r="657" spans="22:23">
      <c r="V657" s="40">
        <v>1317</v>
      </c>
      <c r="W657" s="41" t="s">
        <v>1642</v>
      </c>
    </row>
    <row r="658" spans="22:23">
      <c r="V658" s="40">
        <v>1319</v>
      </c>
      <c r="W658" s="41" t="s">
        <v>70</v>
      </c>
    </row>
    <row r="659" spans="22:23">
      <c r="V659" s="40">
        <v>1321</v>
      </c>
      <c r="W659" s="41" t="s">
        <v>70</v>
      </c>
    </row>
    <row r="660" spans="22:23">
      <c r="V660" s="40">
        <v>1323</v>
      </c>
      <c r="W660" s="41" t="s">
        <v>70</v>
      </c>
    </row>
    <row r="661" spans="22:23">
      <c r="V661" s="40">
        <v>1325</v>
      </c>
      <c r="W661" s="41" t="s">
        <v>70</v>
      </c>
    </row>
    <row r="662" spans="22:23">
      <c r="V662" s="40">
        <v>1327</v>
      </c>
      <c r="W662" s="41" t="s">
        <v>70</v>
      </c>
    </row>
    <row r="663" spans="22:23">
      <c r="V663" s="40">
        <v>1329</v>
      </c>
      <c r="W663" s="41" t="s">
        <v>70</v>
      </c>
    </row>
    <row r="664" spans="22:23">
      <c r="V664" s="40">
        <v>1331</v>
      </c>
      <c r="W664" s="41" t="s">
        <v>70</v>
      </c>
    </row>
    <row r="665" spans="22:23">
      <c r="V665" s="40">
        <v>1333</v>
      </c>
      <c r="W665" s="41" t="s">
        <v>70</v>
      </c>
    </row>
    <row r="666" spans="22:23">
      <c r="V666" s="40">
        <v>1335</v>
      </c>
      <c r="W666" s="41" t="s">
        <v>70</v>
      </c>
    </row>
    <row r="667" spans="22:23">
      <c r="V667" s="40">
        <v>1337</v>
      </c>
      <c r="W667" s="41" t="s">
        <v>70</v>
      </c>
    </row>
    <row r="668" spans="22:23">
      <c r="V668" s="40">
        <v>1339</v>
      </c>
      <c r="W668" s="41" t="s">
        <v>70</v>
      </c>
    </row>
    <row r="669" spans="22:23">
      <c r="V669" s="40">
        <v>1341</v>
      </c>
      <c r="W669" s="41" t="s">
        <v>70</v>
      </c>
    </row>
    <row r="670" spans="22:23">
      <c r="V670" s="40">
        <v>1343</v>
      </c>
      <c r="W670" s="41" t="s">
        <v>70</v>
      </c>
    </row>
    <row r="671" spans="22:23">
      <c r="V671" s="40">
        <v>1345</v>
      </c>
      <c r="W671" s="41" t="s">
        <v>70</v>
      </c>
    </row>
    <row r="672" spans="22:23">
      <c r="V672" s="40">
        <v>1347</v>
      </c>
      <c r="W672" s="41" t="s">
        <v>70</v>
      </c>
    </row>
    <row r="673" spans="22:23">
      <c r="V673" s="40">
        <v>1349</v>
      </c>
      <c r="W673" s="41" t="s">
        <v>70</v>
      </c>
    </row>
    <row r="674" spans="22:23">
      <c r="V674" s="40">
        <v>1351</v>
      </c>
      <c r="W674" s="41" t="s">
        <v>70</v>
      </c>
    </row>
    <row r="675" spans="22:23">
      <c r="V675" s="40">
        <v>1353</v>
      </c>
      <c r="W675" s="41" t="s">
        <v>70</v>
      </c>
    </row>
    <row r="676" spans="22:23">
      <c r="V676" s="40">
        <v>1355</v>
      </c>
      <c r="W676" s="41" t="s">
        <v>70</v>
      </c>
    </row>
    <row r="677" spans="22:23">
      <c r="V677" s="40">
        <v>1357</v>
      </c>
      <c r="W677" s="41" t="s">
        <v>70</v>
      </c>
    </row>
    <row r="678" spans="22:23">
      <c r="V678" s="40">
        <v>1359</v>
      </c>
      <c r="W678" s="41" t="s">
        <v>70</v>
      </c>
    </row>
    <row r="679" spans="22:23">
      <c r="V679" s="40">
        <v>1361</v>
      </c>
      <c r="W679" s="41" t="s">
        <v>70</v>
      </c>
    </row>
    <row r="680" spans="22:23">
      <c r="V680" s="40">
        <v>1363</v>
      </c>
      <c r="W680" s="41" t="s">
        <v>70</v>
      </c>
    </row>
    <row r="681" spans="22:23">
      <c r="V681" s="40">
        <v>1365</v>
      </c>
      <c r="W681" s="41" t="s">
        <v>70</v>
      </c>
    </row>
    <row r="682" spans="22:23">
      <c r="V682" s="40">
        <v>1367</v>
      </c>
      <c r="W682" s="41" t="s">
        <v>70</v>
      </c>
    </row>
    <row r="683" spans="22:23">
      <c r="V683" s="40">
        <v>1369</v>
      </c>
      <c r="W683" s="41" t="s">
        <v>70</v>
      </c>
    </row>
    <row r="684" spans="22:23">
      <c r="V684" s="40">
        <v>1371</v>
      </c>
      <c r="W684" s="41" t="s">
        <v>70</v>
      </c>
    </row>
    <row r="685" spans="22:23">
      <c r="V685" s="40">
        <v>1373</v>
      </c>
      <c r="W685" s="41" t="s">
        <v>70</v>
      </c>
    </row>
    <row r="686" spans="22:23">
      <c r="V686" s="40">
        <v>1375</v>
      </c>
      <c r="W686" s="41" t="s">
        <v>70</v>
      </c>
    </row>
    <row r="687" spans="22:23">
      <c r="V687" s="40">
        <v>1377</v>
      </c>
      <c r="W687" s="41" t="s">
        <v>70</v>
      </c>
    </row>
    <row r="688" spans="22:23">
      <c r="V688" s="40">
        <v>1379</v>
      </c>
      <c r="W688" s="41" t="s">
        <v>70</v>
      </c>
    </row>
    <row r="689" spans="22:23">
      <c r="V689" s="40">
        <v>1381</v>
      </c>
      <c r="W689" s="41" t="s">
        <v>70</v>
      </c>
    </row>
    <row r="690" spans="22:23">
      <c r="V690" s="40">
        <v>1383</v>
      </c>
      <c r="W690" s="41" t="s">
        <v>70</v>
      </c>
    </row>
    <row r="691" spans="22:23">
      <c r="V691" s="40">
        <v>1385</v>
      </c>
      <c r="W691" s="41" t="s">
        <v>70</v>
      </c>
    </row>
    <row r="692" spans="22:23">
      <c r="V692" s="40">
        <v>1387</v>
      </c>
      <c r="W692" s="41" t="s">
        <v>70</v>
      </c>
    </row>
    <row r="693" spans="22:23">
      <c r="V693" s="40">
        <v>1389</v>
      </c>
      <c r="W693" s="41" t="s">
        <v>70</v>
      </c>
    </row>
    <row r="694" spans="22:23">
      <c r="V694" s="40">
        <v>1391</v>
      </c>
      <c r="W694" s="41" t="s">
        <v>70</v>
      </c>
    </row>
    <row r="695" spans="22:23">
      <c r="V695" s="40">
        <v>1393</v>
      </c>
      <c r="W695" s="41" t="s">
        <v>70</v>
      </c>
    </row>
    <row r="696" spans="22:23">
      <c r="V696" s="40">
        <v>1395</v>
      </c>
      <c r="W696" s="41" t="s">
        <v>70</v>
      </c>
    </row>
    <row r="697" spans="22:23">
      <c r="V697" s="40">
        <v>1397</v>
      </c>
      <c r="W697" s="41" t="s">
        <v>70</v>
      </c>
    </row>
    <row r="698" spans="22:23">
      <c r="V698" s="40">
        <v>1399</v>
      </c>
      <c r="W698" s="41" t="s">
        <v>70</v>
      </c>
    </row>
  </sheetData>
  <autoFilter ref="J2:O202" xr:uid="{00000000-0001-0000-0000-000000000000}"/>
  <phoneticPr fontId="1"/>
  <conditionalFormatting sqref="K2:L202">
    <cfRule type="cellIs" dxfId="11" priority="1" stopIfTrue="1" operator="equal">
      <formula>0</formula>
    </cfRule>
  </conditionalFormatting>
  <conditionalFormatting sqref="M2:U102 M103:O202 U105:U106">
    <cfRule type="cellIs" dxfId="10" priority="2" stopIfTrue="1" operator="equal">
      <formula>0</formula>
    </cfRule>
  </conditionalFormatting>
  <dataValidations count="4">
    <dataValidation type="list" allowBlank="1" showInputMessage="1" showErrorMessage="1" sqref="S3:S102" xr:uid="{00000000-0002-0000-0000-000000000000}">
      <formula1>$G$49:$G$50</formula1>
    </dataValidation>
    <dataValidation type="list" allowBlank="1" showInputMessage="1" showErrorMessage="1" sqref="N2:N202" xr:uid="{00000000-0002-0000-0000-000001000000}">
      <formula1>$G$42:$G$43</formula1>
    </dataValidation>
    <dataValidation type="list" allowBlank="1" showInputMessage="1" showErrorMessage="1" sqref="M2:M202" xr:uid="{00000000-0002-0000-0000-000002000000}">
      <formula1>$G$45:$G$47</formula1>
    </dataValidation>
    <dataValidation type="list" allowBlank="1" showInputMessage="1" showErrorMessage="1" sqref="Q2:Q102" xr:uid="{00000000-0002-0000-0000-000003000000}">
      <formula1>$G$2:$G$40</formula1>
    </dataValidation>
  </dataValidations>
  <pageMargins left="0.78740157480314965" right="0.78740157480314965" top="0.39370078740157483" bottom="0.35433070866141736" header="0.51181102362204722" footer="0.27559055118110237"/>
  <pageSetup paperSize="9" scale="120" orientation="landscape" r:id="rId1"/>
  <headerFooter alignWithMargins="0"/>
  <rowBreaks count="3" manualBreakCount="3">
    <brk id="52" min="9" max="21" man="1"/>
    <brk id="102" min="9" max="21" man="1"/>
    <brk id="152" min="9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2"/>
  </sheetPr>
  <dimension ref="A1:AG47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"/>
  <cols>
    <col min="1" max="1" width="17.36328125" style="88" customWidth="1"/>
    <col min="2" max="2" width="17.36328125" style="88" hidden="1" customWidth="1"/>
    <col min="3" max="3" width="3.453125" style="88" customWidth="1"/>
    <col min="4" max="9" width="6" style="89" customWidth="1"/>
    <col min="10" max="10" width="8.6328125" style="89" customWidth="1"/>
    <col min="11" max="11" width="6.7265625" style="90" customWidth="1"/>
    <col min="12" max="12" width="4.90625" style="89" customWidth="1"/>
    <col min="13" max="13" width="11" style="90" customWidth="1"/>
    <col min="14" max="14" width="3.36328125" style="89" customWidth="1"/>
    <col min="15" max="15" width="4.90625" style="89" customWidth="1"/>
    <col min="16" max="16" width="11" style="90" customWidth="1"/>
    <col min="17" max="17" width="3.36328125" style="89" customWidth="1"/>
    <col min="18" max="18" width="4.90625" style="89" customWidth="1"/>
    <col min="19" max="19" width="11" style="90" customWidth="1"/>
    <col min="20" max="20" width="3.36328125" style="89" customWidth="1"/>
    <col min="21" max="21" width="4.90625" style="89" customWidth="1"/>
    <col min="22" max="22" width="11" style="90" customWidth="1"/>
    <col min="23" max="23" width="3.36328125" style="89" customWidth="1"/>
    <col min="24" max="24" width="4.90625" style="89" customWidth="1"/>
    <col min="25" max="25" width="11" style="90" customWidth="1"/>
    <col min="26" max="26" width="3.36328125" style="89" customWidth="1"/>
    <col min="27" max="27" width="4.90625" style="89" customWidth="1"/>
    <col min="28" max="28" width="11" style="90" customWidth="1"/>
    <col min="29" max="29" width="3.36328125" style="89" customWidth="1"/>
    <col min="30" max="30" width="0" style="92" hidden="1" customWidth="1"/>
    <col min="31" max="32" width="4.6328125" style="89" hidden="1" customWidth="1"/>
    <col min="33" max="33" width="3.453125" style="89" hidden="1" customWidth="1"/>
    <col min="34" max="257" width="9" style="88"/>
    <col min="258" max="258" width="4.453125" style="88" customWidth="1"/>
    <col min="259" max="259" width="3.453125" style="88" customWidth="1"/>
    <col min="260" max="265" width="6" style="88" customWidth="1"/>
    <col min="266" max="266" width="8.6328125" style="88" customWidth="1"/>
    <col min="267" max="267" width="6.7265625" style="88" customWidth="1"/>
    <col min="268" max="268" width="4.90625" style="88" customWidth="1"/>
    <col min="269" max="269" width="11" style="88" customWidth="1"/>
    <col min="270" max="270" width="3.36328125" style="88" customWidth="1"/>
    <col min="271" max="271" width="4.90625" style="88" customWidth="1"/>
    <col min="272" max="272" width="11" style="88" customWidth="1"/>
    <col min="273" max="273" width="3.36328125" style="88" customWidth="1"/>
    <col min="274" max="274" width="4.90625" style="88" customWidth="1"/>
    <col min="275" max="275" width="11" style="88" customWidth="1"/>
    <col min="276" max="276" width="3.36328125" style="88" customWidth="1"/>
    <col min="277" max="277" width="4.90625" style="88" customWidth="1"/>
    <col min="278" max="278" width="11" style="88" customWidth="1"/>
    <col min="279" max="279" width="3.36328125" style="88" customWidth="1"/>
    <col min="280" max="280" width="4.90625" style="88" customWidth="1"/>
    <col min="281" max="281" width="11" style="88" customWidth="1"/>
    <col min="282" max="282" width="3.36328125" style="88" customWidth="1"/>
    <col min="283" max="283" width="4.90625" style="88" customWidth="1"/>
    <col min="284" max="284" width="11" style="88" customWidth="1"/>
    <col min="285" max="285" width="3.36328125" style="88" customWidth="1"/>
    <col min="286" max="289" width="0" style="88" hidden="1" customWidth="1"/>
    <col min="290" max="513" width="9" style="88"/>
    <col min="514" max="514" width="4.453125" style="88" customWidth="1"/>
    <col min="515" max="515" width="3.453125" style="88" customWidth="1"/>
    <col min="516" max="521" width="6" style="88" customWidth="1"/>
    <col min="522" max="522" width="8.6328125" style="88" customWidth="1"/>
    <col min="523" max="523" width="6.7265625" style="88" customWidth="1"/>
    <col min="524" max="524" width="4.90625" style="88" customWidth="1"/>
    <col min="525" max="525" width="11" style="88" customWidth="1"/>
    <col min="526" max="526" width="3.36328125" style="88" customWidth="1"/>
    <col min="527" max="527" width="4.90625" style="88" customWidth="1"/>
    <col min="528" max="528" width="11" style="88" customWidth="1"/>
    <col min="529" max="529" width="3.36328125" style="88" customWidth="1"/>
    <col min="530" max="530" width="4.90625" style="88" customWidth="1"/>
    <col min="531" max="531" width="11" style="88" customWidth="1"/>
    <col min="532" max="532" width="3.36328125" style="88" customWidth="1"/>
    <col min="533" max="533" width="4.90625" style="88" customWidth="1"/>
    <col min="534" max="534" width="11" style="88" customWidth="1"/>
    <col min="535" max="535" width="3.36328125" style="88" customWidth="1"/>
    <col min="536" max="536" width="4.90625" style="88" customWidth="1"/>
    <col min="537" max="537" width="11" style="88" customWidth="1"/>
    <col min="538" max="538" width="3.36328125" style="88" customWidth="1"/>
    <col min="539" max="539" width="4.90625" style="88" customWidth="1"/>
    <col min="540" max="540" width="11" style="88" customWidth="1"/>
    <col min="541" max="541" width="3.36328125" style="88" customWidth="1"/>
    <col min="542" max="545" width="0" style="88" hidden="1" customWidth="1"/>
    <col min="546" max="769" width="9" style="88"/>
    <col min="770" max="770" width="4.453125" style="88" customWidth="1"/>
    <col min="771" max="771" width="3.453125" style="88" customWidth="1"/>
    <col min="772" max="777" width="6" style="88" customWidth="1"/>
    <col min="778" max="778" width="8.6328125" style="88" customWidth="1"/>
    <col min="779" max="779" width="6.7265625" style="88" customWidth="1"/>
    <col min="780" max="780" width="4.90625" style="88" customWidth="1"/>
    <col min="781" max="781" width="11" style="88" customWidth="1"/>
    <col min="782" max="782" width="3.36328125" style="88" customWidth="1"/>
    <col min="783" max="783" width="4.90625" style="88" customWidth="1"/>
    <col min="784" max="784" width="11" style="88" customWidth="1"/>
    <col min="785" max="785" width="3.36328125" style="88" customWidth="1"/>
    <col min="786" max="786" width="4.90625" style="88" customWidth="1"/>
    <col min="787" max="787" width="11" style="88" customWidth="1"/>
    <col min="788" max="788" width="3.36328125" style="88" customWidth="1"/>
    <col min="789" max="789" width="4.90625" style="88" customWidth="1"/>
    <col min="790" max="790" width="11" style="88" customWidth="1"/>
    <col min="791" max="791" width="3.36328125" style="88" customWidth="1"/>
    <col min="792" max="792" width="4.90625" style="88" customWidth="1"/>
    <col min="793" max="793" width="11" style="88" customWidth="1"/>
    <col min="794" max="794" width="3.36328125" style="88" customWidth="1"/>
    <col min="795" max="795" width="4.90625" style="88" customWidth="1"/>
    <col min="796" max="796" width="11" style="88" customWidth="1"/>
    <col min="797" max="797" width="3.36328125" style="88" customWidth="1"/>
    <col min="798" max="801" width="0" style="88" hidden="1" customWidth="1"/>
    <col min="802" max="1025" width="9" style="88"/>
    <col min="1026" max="1026" width="4.453125" style="88" customWidth="1"/>
    <col min="1027" max="1027" width="3.453125" style="88" customWidth="1"/>
    <col min="1028" max="1033" width="6" style="88" customWidth="1"/>
    <col min="1034" max="1034" width="8.6328125" style="88" customWidth="1"/>
    <col min="1035" max="1035" width="6.7265625" style="88" customWidth="1"/>
    <col min="1036" max="1036" width="4.90625" style="88" customWidth="1"/>
    <col min="1037" max="1037" width="11" style="88" customWidth="1"/>
    <col min="1038" max="1038" width="3.36328125" style="88" customWidth="1"/>
    <col min="1039" max="1039" width="4.90625" style="88" customWidth="1"/>
    <col min="1040" max="1040" width="11" style="88" customWidth="1"/>
    <col min="1041" max="1041" width="3.36328125" style="88" customWidth="1"/>
    <col min="1042" max="1042" width="4.90625" style="88" customWidth="1"/>
    <col min="1043" max="1043" width="11" style="88" customWidth="1"/>
    <col min="1044" max="1044" width="3.36328125" style="88" customWidth="1"/>
    <col min="1045" max="1045" width="4.90625" style="88" customWidth="1"/>
    <col min="1046" max="1046" width="11" style="88" customWidth="1"/>
    <col min="1047" max="1047" width="3.36328125" style="88" customWidth="1"/>
    <col min="1048" max="1048" width="4.90625" style="88" customWidth="1"/>
    <col min="1049" max="1049" width="11" style="88" customWidth="1"/>
    <col min="1050" max="1050" width="3.36328125" style="88" customWidth="1"/>
    <col min="1051" max="1051" width="4.90625" style="88" customWidth="1"/>
    <col min="1052" max="1052" width="11" style="88" customWidth="1"/>
    <col min="1053" max="1053" width="3.36328125" style="88" customWidth="1"/>
    <col min="1054" max="1057" width="0" style="88" hidden="1" customWidth="1"/>
    <col min="1058" max="1281" width="9" style="88"/>
    <col min="1282" max="1282" width="4.453125" style="88" customWidth="1"/>
    <col min="1283" max="1283" width="3.453125" style="88" customWidth="1"/>
    <col min="1284" max="1289" width="6" style="88" customWidth="1"/>
    <col min="1290" max="1290" width="8.6328125" style="88" customWidth="1"/>
    <col min="1291" max="1291" width="6.7265625" style="88" customWidth="1"/>
    <col min="1292" max="1292" width="4.90625" style="88" customWidth="1"/>
    <col min="1293" max="1293" width="11" style="88" customWidth="1"/>
    <col min="1294" max="1294" width="3.36328125" style="88" customWidth="1"/>
    <col min="1295" max="1295" width="4.90625" style="88" customWidth="1"/>
    <col min="1296" max="1296" width="11" style="88" customWidth="1"/>
    <col min="1297" max="1297" width="3.36328125" style="88" customWidth="1"/>
    <col min="1298" max="1298" width="4.90625" style="88" customWidth="1"/>
    <col min="1299" max="1299" width="11" style="88" customWidth="1"/>
    <col min="1300" max="1300" width="3.36328125" style="88" customWidth="1"/>
    <col min="1301" max="1301" width="4.90625" style="88" customWidth="1"/>
    <col min="1302" max="1302" width="11" style="88" customWidth="1"/>
    <col min="1303" max="1303" width="3.36328125" style="88" customWidth="1"/>
    <col min="1304" max="1304" width="4.90625" style="88" customWidth="1"/>
    <col min="1305" max="1305" width="11" style="88" customWidth="1"/>
    <col min="1306" max="1306" width="3.36328125" style="88" customWidth="1"/>
    <col min="1307" max="1307" width="4.90625" style="88" customWidth="1"/>
    <col min="1308" max="1308" width="11" style="88" customWidth="1"/>
    <col min="1309" max="1309" width="3.36328125" style="88" customWidth="1"/>
    <col min="1310" max="1313" width="0" style="88" hidden="1" customWidth="1"/>
    <col min="1314" max="1537" width="9" style="88"/>
    <col min="1538" max="1538" width="4.453125" style="88" customWidth="1"/>
    <col min="1539" max="1539" width="3.453125" style="88" customWidth="1"/>
    <col min="1540" max="1545" width="6" style="88" customWidth="1"/>
    <col min="1546" max="1546" width="8.6328125" style="88" customWidth="1"/>
    <col min="1547" max="1547" width="6.7265625" style="88" customWidth="1"/>
    <col min="1548" max="1548" width="4.90625" style="88" customWidth="1"/>
    <col min="1549" max="1549" width="11" style="88" customWidth="1"/>
    <col min="1550" max="1550" width="3.36328125" style="88" customWidth="1"/>
    <col min="1551" max="1551" width="4.90625" style="88" customWidth="1"/>
    <col min="1552" max="1552" width="11" style="88" customWidth="1"/>
    <col min="1553" max="1553" width="3.36328125" style="88" customWidth="1"/>
    <col min="1554" max="1554" width="4.90625" style="88" customWidth="1"/>
    <col min="1555" max="1555" width="11" style="88" customWidth="1"/>
    <col min="1556" max="1556" width="3.36328125" style="88" customWidth="1"/>
    <col min="1557" max="1557" width="4.90625" style="88" customWidth="1"/>
    <col min="1558" max="1558" width="11" style="88" customWidth="1"/>
    <col min="1559" max="1559" width="3.36328125" style="88" customWidth="1"/>
    <col min="1560" max="1560" width="4.90625" style="88" customWidth="1"/>
    <col min="1561" max="1561" width="11" style="88" customWidth="1"/>
    <col min="1562" max="1562" width="3.36328125" style="88" customWidth="1"/>
    <col min="1563" max="1563" width="4.90625" style="88" customWidth="1"/>
    <col min="1564" max="1564" width="11" style="88" customWidth="1"/>
    <col min="1565" max="1565" width="3.36328125" style="88" customWidth="1"/>
    <col min="1566" max="1569" width="0" style="88" hidden="1" customWidth="1"/>
    <col min="1570" max="1793" width="9" style="88"/>
    <col min="1794" max="1794" width="4.453125" style="88" customWidth="1"/>
    <col min="1795" max="1795" width="3.453125" style="88" customWidth="1"/>
    <col min="1796" max="1801" width="6" style="88" customWidth="1"/>
    <col min="1802" max="1802" width="8.6328125" style="88" customWidth="1"/>
    <col min="1803" max="1803" width="6.7265625" style="88" customWidth="1"/>
    <col min="1804" max="1804" width="4.90625" style="88" customWidth="1"/>
    <col min="1805" max="1805" width="11" style="88" customWidth="1"/>
    <col min="1806" max="1806" width="3.36328125" style="88" customWidth="1"/>
    <col min="1807" max="1807" width="4.90625" style="88" customWidth="1"/>
    <col min="1808" max="1808" width="11" style="88" customWidth="1"/>
    <col min="1809" max="1809" width="3.36328125" style="88" customWidth="1"/>
    <col min="1810" max="1810" width="4.90625" style="88" customWidth="1"/>
    <col min="1811" max="1811" width="11" style="88" customWidth="1"/>
    <col min="1812" max="1812" width="3.36328125" style="88" customWidth="1"/>
    <col min="1813" max="1813" width="4.90625" style="88" customWidth="1"/>
    <col min="1814" max="1814" width="11" style="88" customWidth="1"/>
    <col min="1815" max="1815" width="3.36328125" style="88" customWidth="1"/>
    <col min="1816" max="1816" width="4.90625" style="88" customWidth="1"/>
    <col min="1817" max="1817" width="11" style="88" customWidth="1"/>
    <col min="1818" max="1818" width="3.36328125" style="88" customWidth="1"/>
    <col min="1819" max="1819" width="4.90625" style="88" customWidth="1"/>
    <col min="1820" max="1820" width="11" style="88" customWidth="1"/>
    <col min="1821" max="1821" width="3.36328125" style="88" customWidth="1"/>
    <col min="1822" max="1825" width="0" style="88" hidden="1" customWidth="1"/>
    <col min="1826" max="2049" width="9" style="88"/>
    <col min="2050" max="2050" width="4.453125" style="88" customWidth="1"/>
    <col min="2051" max="2051" width="3.453125" style="88" customWidth="1"/>
    <col min="2052" max="2057" width="6" style="88" customWidth="1"/>
    <col min="2058" max="2058" width="8.6328125" style="88" customWidth="1"/>
    <col min="2059" max="2059" width="6.7265625" style="88" customWidth="1"/>
    <col min="2060" max="2060" width="4.90625" style="88" customWidth="1"/>
    <col min="2061" max="2061" width="11" style="88" customWidth="1"/>
    <col min="2062" max="2062" width="3.36328125" style="88" customWidth="1"/>
    <col min="2063" max="2063" width="4.90625" style="88" customWidth="1"/>
    <col min="2064" max="2064" width="11" style="88" customWidth="1"/>
    <col min="2065" max="2065" width="3.36328125" style="88" customWidth="1"/>
    <col min="2066" max="2066" width="4.90625" style="88" customWidth="1"/>
    <col min="2067" max="2067" width="11" style="88" customWidth="1"/>
    <col min="2068" max="2068" width="3.36328125" style="88" customWidth="1"/>
    <col min="2069" max="2069" width="4.90625" style="88" customWidth="1"/>
    <col min="2070" max="2070" width="11" style="88" customWidth="1"/>
    <col min="2071" max="2071" width="3.36328125" style="88" customWidth="1"/>
    <col min="2072" max="2072" width="4.90625" style="88" customWidth="1"/>
    <col min="2073" max="2073" width="11" style="88" customWidth="1"/>
    <col min="2074" max="2074" width="3.36328125" style="88" customWidth="1"/>
    <col min="2075" max="2075" width="4.90625" style="88" customWidth="1"/>
    <col min="2076" max="2076" width="11" style="88" customWidth="1"/>
    <col min="2077" max="2077" width="3.36328125" style="88" customWidth="1"/>
    <col min="2078" max="2081" width="0" style="88" hidden="1" customWidth="1"/>
    <col min="2082" max="2305" width="9" style="88"/>
    <col min="2306" max="2306" width="4.453125" style="88" customWidth="1"/>
    <col min="2307" max="2307" width="3.453125" style="88" customWidth="1"/>
    <col min="2308" max="2313" width="6" style="88" customWidth="1"/>
    <col min="2314" max="2314" width="8.6328125" style="88" customWidth="1"/>
    <col min="2315" max="2315" width="6.7265625" style="88" customWidth="1"/>
    <col min="2316" max="2316" width="4.90625" style="88" customWidth="1"/>
    <col min="2317" max="2317" width="11" style="88" customWidth="1"/>
    <col min="2318" max="2318" width="3.36328125" style="88" customWidth="1"/>
    <col min="2319" max="2319" width="4.90625" style="88" customWidth="1"/>
    <col min="2320" max="2320" width="11" style="88" customWidth="1"/>
    <col min="2321" max="2321" width="3.36328125" style="88" customWidth="1"/>
    <col min="2322" max="2322" width="4.90625" style="88" customWidth="1"/>
    <col min="2323" max="2323" width="11" style="88" customWidth="1"/>
    <col min="2324" max="2324" width="3.36328125" style="88" customWidth="1"/>
    <col min="2325" max="2325" width="4.90625" style="88" customWidth="1"/>
    <col min="2326" max="2326" width="11" style="88" customWidth="1"/>
    <col min="2327" max="2327" width="3.36328125" style="88" customWidth="1"/>
    <col min="2328" max="2328" width="4.90625" style="88" customWidth="1"/>
    <col min="2329" max="2329" width="11" style="88" customWidth="1"/>
    <col min="2330" max="2330" width="3.36328125" style="88" customWidth="1"/>
    <col min="2331" max="2331" width="4.90625" style="88" customWidth="1"/>
    <col min="2332" max="2332" width="11" style="88" customWidth="1"/>
    <col min="2333" max="2333" width="3.36328125" style="88" customWidth="1"/>
    <col min="2334" max="2337" width="0" style="88" hidden="1" customWidth="1"/>
    <col min="2338" max="2561" width="9" style="88"/>
    <col min="2562" max="2562" width="4.453125" style="88" customWidth="1"/>
    <col min="2563" max="2563" width="3.453125" style="88" customWidth="1"/>
    <col min="2564" max="2569" width="6" style="88" customWidth="1"/>
    <col min="2570" max="2570" width="8.6328125" style="88" customWidth="1"/>
    <col min="2571" max="2571" width="6.7265625" style="88" customWidth="1"/>
    <col min="2572" max="2572" width="4.90625" style="88" customWidth="1"/>
    <col min="2573" max="2573" width="11" style="88" customWidth="1"/>
    <col min="2574" max="2574" width="3.36328125" style="88" customWidth="1"/>
    <col min="2575" max="2575" width="4.90625" style="88" customWidth="1"/>
    <col min="2576" max="2576" width="11" style="88" customWidth="1"/>
    <col min="2577" max="2577" width="3.36328125" style="88" customWidth="1"/>
    <col min="2578" max="2578" width="4.90625" style="88" customWidth="1"/>
    <col min="2579" max="2579" width="11" style="88" customWidth="1"/>
    <col min="2580" max="2580" width="3.36328125" style="88" customWidth="1"/>
    <col min="2581" max="2581" width="4.90625" style="88" customWidth="1"/>
    <col min="2582" max="2582" width="11" style="88" customWidth="1"/>
    <col min="2583" max="2583" width="3.36328125" style="88" customWidth="1"/>
    <col min="2584" max="2584" width="4.90625" style="88" customWidth="1"/>
    <col min="2585" max="2585" width="11" style="88" customWidth="1"/>
    <col min="2586" max="2586" width="3.36328125" style="88" customWidth="1"/>
    <col min="2587" max="2587" width="4.90625" style="88" customWidth="1"/>
    <col min="2588" max="2588" width="11" style="88" customWidth="1"/>
    <col min="2589" max="2589" width="3.36328125" style="88" customWidth="1"/>
    <col min="2590" max="2593" width="0" style="88" hidden="1" customWidth="1"/>
    <col min="2594" max="2817" width="9" style="88"/>
    <col min="2818" max="2818" width="4.453125" style="88" customWidth="1"/>
    <col min="2819" max="2819" width="3.453125" style="88" customWidth="1"/>
    <col min="2820" max="2825" width="6" style="88" customWidth="1"/>
    <col min="2826" max="2826" width="8.6328125" style="88" customWidth="1"/>
    <col min="2827" max="2827" width="6.7265625" style="88" customWidth="1"/>
    <col min="2828" max="2828" width="4.90625" style="88" customWidth="1"/>
    <col min="2829" max="2829" width="11" style="88" customWidth="1"/>
    <col min="2830" max="2830" width="3.36328125" style="88" customWidth="1"/>
    <col min="2831" max="2831" width="4.90625" style="88" customWidth="1"/>
    <col min="2832" max="2832" width="11" style="88" customWidth="1"/>
    <col min="2833" max="2833" width="3.36328125" style="88" customWidth="1"/>
    <col min="2834" max="2834" width="4.90625" style="88" customWidth="1"/>
    <col min="2835" max="2835" width="11" style="88" customWidth="1"/>
    <col min="2836" max="2836" width="3.36328125" style="88" customWidth="1"/>
    <col min="2837" max="2837" width="4.90625" style="88" customWidth="1"/>
    <col min="2838" max="2838" width="11" style="88" customWidth="1"/>
    <col min="2839" max="2839" width="3.36328125" style="88" customWidth="1"/>
    <col min="2840" max="2840" width="4.90625" style="88" customWidth="1"/>
    <col min="2841" max="2841" width="11" style="88" customWidth="1"/>
    <col min="2842" max="2842" width="3.36328125" style="88" customWidth="1"/>
    <col min="2843" max="2843" width="4.90625" style="88" customWidth="1"/>
    <col min="2844" max="2844" width="11" style="88" customWidth="1"/>
    <col min="2845" max="2845" width="3.36328125" style="88" customWidth="1"/>
    <col min="2846" max="2849" width="0" style="88" hidden="1" customWidth="1"/>
    <col min="2850" max="3073" width="9" style="88"/>
    <col min="3074" max="3074" width="4.453125" style="88" customWidth="1"/>
    <col min="3075" max="3075" width="3.453125" style="88" customWidth="1"/>
    <col min="3076" max="3081" width="6" style="88" customWidth="1"/>
    <col min="3082" max="3082" width="8.6328125" style="88" customWidth="1"/>
    <col min="3083" max="3083" width="6.7265625" style="88" customWidth="1"/>
    <col min="3084" max="3084" width="4.90625" style="88" customWidth="1"/>
    <col min="3085" max="3085" width="11" style="88" customWidth="1"/>
    <col min="3086" max="3086" width="3.36328125" style="88" customWidth="1"/>
    <col min="3087" max="3087" width="4.90625" style="88" customWidth="1"/>
    <col min="3088" max="3088" width="11" style="88" customWidth="1"/>
    <col min="3089" max="3089" width="3.36328125" style="88" customWidth="1"/>
    <col min="3090" max="3090" width="4.90625" style="88" customWidth="1"/>
    <col min="3091" max="3091" width="11" style="88" customWidth="1"/>
    <col min="3092" max="3092" width="3.36328125" style="88" customWidth="1"/>
    <col min="3093" max="3093" width="4.90625" style="88" customWidth="1"/>
    <col min="3094" max="3094" width="11" style="88" customWidth="1"/>
    <col min="3095" max="3095" width="3.36328125" style="88" customWidth="1"/>
    <col min="3096" max="3096" width="4.90625" style="88" customWidth="1"/>
    <col min="3097" max="3097" width="11" style="88" customWidth="1"/>
    <col min="3098" max="3098" width="3.36328125" style="88" customWidth="1"/>
    <col min="3099" max="3099" width="4.90625" style="88" customWidth="1"/>
    <col min="3100" max="3100" width="11" style="88" customWidth="1"/>
    <col min="3101" max="3101" width="3.36328125" style="88" customWidth="1"/>
    <col min="3102" max="3105" width="0" style="88" hidden="1" customWidth="1"/>
    <col min="3106" max="3329" width="9" style="88"/>
    <col min="3330" max="3330" width="4.453125" style="88" customWidth="1"/>
    <col min="3331" max="3331" width="3.453125" style="88" customWidth="1"/>
    <col min="3332" max="3337" width="6" style="88" customWidth="1"/>
    <col min="3338" max="3338" width="8.6328125" style="88" customWidth="1"/>
    <col min="3339" max="3339" width="6.7265625" style="88" customWidth="1"/>
    <col min="3340" max="3340" width="4.90625" style="88" customWidth="1"/>
    <col min="3341" max="3341" width="11" style="88" customWidth="1"/>
    <col min="3342" max="3342" width="3.36328125" style="88" customWidth="1"/>
    <col min="3343" max="3343" width="4.90625" style="88" customWidth="1"/>
    <col min="3344" max="3344" width="11" style="88" customWidth="1"/>
    <col min="3345" max="3345" width="3.36328125" style="88" customWidth="1"/>
    <col min="3346" max="3346" width="4.90625" style="88" customWidth="1"/>
    <col min="3347" max="3347" width="11" style="88" customWidth="1"/>
    <col min="3348" max="3348" width="3.36328125" style="88" customWidth="1"/>
    <col min="3349" max="3349" width="4.90625" style="88" customWidth="1"/>
    <col min="3350" max="3350" width="11" style="88" customWidth="1"/>
    <col min="3351" max="3351" width="3.36328125" style="88" customWidth="1"/>
    <col min="3352" max="3352" width="4.90625" style="88" customWidth="1"/>
    <col min="3353" max="3353" width="11" style="88" customWidth="1"/>
    <col min="3354" max="3354" width="3.36328125" style="88" customWidth="1"/>
    <col min="3355" max="3355" width="4.90625" style="88" customWidth="1"/>
    <col min="3356" max="3356" width="11" style="88" customWidth="1"/>
    <col min="3357" max="3357" width="3.36328125" style="88" customWidth="1"/>
    <col min="3358" max="3361" width="0" style="88" hidden="1" customWidth="1"/>
    <col min="3362" max="3585" width="9" style="88"/>
    <col min="3586" max="3586" width="4.453125" style="88" customWidth="1"/>
    <col min="3587" max="3587" width="3.453125" style="88" customWidth="1"/>
    <col min="3588" max="3593" width="6" style="88" customWidth="1"/>
    <col min="3594" max="3594" width="8.6328125" style="88" customWidth="1"/>
    <col min="3595" max="3595" width="6.7265625" style="88" customWidth="1"/>
    <col min="3596" max="3596" width="4.90625" style="88" customWidth="1"/>
    <col min="3597" max="3597" width="11" style="88" customWidth="1"/>
    <col min="3598" max="3598" width="3.36328125" style="88" customWidth="1"/>
    <col min="3599" max="3599" width="4.90625" style="88" customWidth="1"/>
    <col min="3600" max="3600" width="11" style="88" customWidth="1"/>
    <col min="3601" max="3601" width="3.36328125" style="88" customWidth="1"/>
    <col min="3602" max="3602" width="4.90625" style="88" customWidth="1"/>
    <col min="3603" max="3603" width="11" style="88" customWidth="1"/>
    <col min="3604" max="3604" width="3.36328125" style="88" customWidth="1"/>
    <col min="3605" max="3605" width="4.90625" style="88" customWidth="1"/>
    <col min="3606" max="3606" width="11" style="88" customWidth="1"/>
    <col min="3607" max="3607" width="3.36328125" style="88" customWidth="1"/>
    <col min="3608" max="3608" width="4.90625" style="88" customWidth="1"/>
    <col min="3609" max="3609" width="11" style="88" customWidth="1"/>
    <col min="3610" max="3610" width="3.36328125" style="88" customWidth="1"/>
    <col min="3611" max="3611" width="4.90625" style="88" customWidth="1"/>
    <col min="3612" max="3612" width="11" style="88" customWidth="1"/>
    <col min="3613" max="3613" width="3.36328125" style="88" customWidth="1"/>
    <col min="3614" max="3617" width="0" style="88" hidden="1" customWidth="1"/>
    <col min="3618" max="3841" width="9" style="88"/>
    <col min="3842" max="3842" width="4.453125" style="88" customWidth="1"/>
    <col min="3843" max="3843" width="3.453125" style="88" customWidth="1"/>
    <col min="3844" max="3849" width="6" style="88" customWidth="1"/>
    <col min="3850" max="3850" width="8.6328125" style="88" customWidth="1"/>
    <col min="3851" max="3851" width="6.7265625" style="88" customWidth="1"/>
    <col min="3852" max="3852" width="4.90625" style="88" customWidth="1"/>
    <col min="3853" max="3853" width="11" style="88" customWidth="1"/>
    <col min="3854" max="3854" width="3.36328125" style="88" customWidth="1"/>
    <col min="3855" max="3855" width="4.90625" style="88" customWidth="1"/>
    <col min="3856" max="3856" width="11" style="88" customWidth="1"/>
    <col min="3857" max="3857" width="3.36328125" style="88" customWidth="1"/>
    <col min="3858" max="3858" width="4.90625" style="88" customWidth="1"/>
    <col min="3859" max="3859" width="11" style="88" customWidth="1"/>
    <col min="3860" max="3860" width="3.36328125" style="88" customWidth="1"/>
    <col min="3861" max="3861" width="4.90625" style="88" customWidth="1"/>
    <col min="3862" max="3862" width="11" style="88" customWidth="1"/>
    <col min="3863" max="3863" width="3.36328125" style="88" customWidth="1"/>
    <col min="3864" max="3864" width="4.90625" style="88" customWidth="1"/>
    <col min="3865" max="3865" width="11" style="88" customWidth="1"/>
    <col min="3866" max="3866" width="3.36328125" style="88" customWidth="1"/>
    <col min="3867" max="3867" width="4.90625" style="88" customWidth="1"/>
    <col min="3868" max="3868" width="11" style="88" customWidth="1"/>
    <col min="3869" max="3869" width="3.36328125" style="88" customWidth="1"/>
    <col min="3870" max="3873" width="0" style="88" hidden="1" customWidth="1"/>
    <col min="3874" max="4097" width="9" style="88"/>
    <col min="4098" max="4098" width="4.453125" style="88" customWidth="1"/>
    <col min="4099" max="4099" width="3.453125" style="88" customWidth="1"/>
    <col min="4100" max="4105" width="6" style="88" customWidth="1"/>
    <col min="4106" max="4106" width="8.6328125" style="88" customWidth="1"/>
    <col min="4107" max="4107" width="6.7265625" style="88" customWidth="1"/>
    <col min="4108" max="4108" width="4.90625" style="88" customWidth="1"/>
    <col min="4109" max="4109" width="11" style="88" customWidth="1"/>
    <col min="4110" max="4110" width="3.36328125" style="88" customWidth="1"/>
    <col min="4111" max="4111" width="4.90625" style="88" customWidth="1"/>
    <col min="4112" max="4112" width="11" style="88" customWidth="1"/>
    <col min="4113" max="4113" width="3.36328125" style="88" customWidth="1"/>
    <col min="4114" max="4114" width="4.90625" style="88" customWidth="1"/>
    <col min="4115" max="4115" width="11" style="88" customWidth="1"/>
    <col min="4116" max="4116" width="3.36328125" style="88" customWidth="1"/>
    <col min="4117" max="4117" width="4.90625" style="88" customWidth="1"/>
    <col min="4118" max="4118" width="11" style="88" customWidth="1"/>
    <col min="4119" max="4119" width="3.36328125" style="88" customWidth="1"/>
    <col min="4120" max="4120" width="4.90625" style="88" customWidth="1"/>
    <col min="4121" max="4121" width="11" style="88" customWidth="1"/>
    <col min="4122" max="4122" width="3.36328125" style="88" customWidth="1"/>
    <col min="4123" max="4123" width="4.90625" style="88" customWidth="1"/>
    <col min="4124" max="4124" width="11" style="88" customWidth="1"/>
    <col min="4125" max="4125" width="3.36328125" style="88" customWidth="1"/>
    <col min="4126" max="4129" width="0" style="88" hidden="1" customWidth="1"/>
    <col min="4130" max="4353" width="9" style="88"/>
    <col min="4354" max="4354" width="4.453125" style="88" customWidth="1"/>
    <col min="4355" max="4355" width="3.453125" style="88" customWidth="1"/>
    <col min="4356" max="4361" width="6" style="88" customWidth="1"/>
    <col min="4362" max="4362" width="8.6328125" style="88" customWidth="1"/>
    <col min="4363" max="4363" width="6.7265625" style="88" customWidth="1"/>
    <col min="4364" max="4364" width="4.90625" style="88" customWidth="1"/>
    <col min="4365" max="4365" width="11" style="88" customWidth="1"/>
    <col min="4366" max="4366" width="3.36328125" style="88" customWidth="1"/>
    <col min="4367" max="4367" width="4.90625" style="88" customWidth="1"/>
    <col min="4368" max="4368" width="11" style="88" customWidth="1"/>
    <col min="4369" max="4369" width="3.36328125" style="88" customWidth="1"/>
    <col min="4370" max="4370" width="4.90625" style="88" customWidth="1"/>
    <col min="4371" max="4371" width="11" style="88" customWidth="1"/>
    <col min="4372" max="4372" width="3.36328125" style="88" customWidth="1"/>
    <col min="4373" max="4373" width="4.90625" style="88" customWidth="1"/>
    <col min="4374" max="4374" width="11" style="88" customWidth="1"/>
    <col min="4375" max="4375" width="3.36328125" style="88" customWidth="1"/>
    <col min="4376" max="4376" width="4.90625" style="88" customWidth="1"/>
    <col min="4377" max="4377" width="11" style="88" customWidth="1"/>
    <col min="4378" max="4378" width="3.36328125" style="88" customWidth="1"/>
    <col min="4379" max="4379" width="4.90625" style="88" customWidth="1"/>
    <col min="4380" max="4380" width="11" style="88" customWidth="1"/>
    <col min="4381" max="4381" width="3.36328125" style="88" customWidth="1"/>
    <col min="4382" max="4385" width="0" style="88" hidden="1" customWidth="1"/>
    <col min="4386" max="4609" width="9" style="88"/>
    <col min="4610" max="4610" width="4.453125" style="88" customWidth="1"/>
    <col min="4611" max="4611" width="3.453125" style="88" customWidth="1"/>
    <col min="4612" max="4617" width="6" style="88" customWidth="1"/>
    <col min="4618" max="4618" width="8.6328125" style="88" customWidth="1"/>
    <col min="4619" max="4619" width="6.7265625" style="88" customWidth="1"/>
    <col min="4620" max="4620" width="4.90625" style="88" customWidth="1"/>
    <col min="4621" max="4621" width="11" style="88" customWidth="1"/>
    <col min="4622" max="4622" width="3.36328125" style="88" customWidth="1"/>
    <col min="4623" max="4623" width="4.90625" style="88" customWidth="1"/>
    <col min="4624" max="4624" width="11" style="88" customWidth="1"/>
    <col min="4625" max="4625" width="3.36328125" style="88" customWidth="1"/>
    <col min="4626" max="4626" width="4.90625" style="88" customWidth="1"/>
    <col min="4627" max="4627" width="11" style="88" customWidth="1"/>
    <col min="4628" max="4628" width="3.36328125" style="88" customWidth="1"/>
    <col min="4629" max="4629" width="4.90625" style="88" customWidth="1"/>
    <col min="4630" max="4630" width="11" style="88" customWidth="1"/>
    <col min="4631" max="4631" width="3.36328125" style="88" customWidth="1"/>
    <col min="4632" max="4632" width="4.90625" style="88" customWidth="1"/>
    <col min="4633" max="4633" width="11" style="88" customWidth="1"/>
    <col min="4634" max="4634" width="3.36328125" style="88" customWidth="1"/>
    <col min="4635" max="4635" width="4.90625" style="88" customWidth="1"/>
    <col min="4636" max="4636" width="11" style="88" customWidth="1"/>
    <col min="4637" max="4637" width="3.36328125" style="88" customWidth="1"/>
    <col min="4638" max="4641" width="0" style="88" hidden="1" customWidth="1"/>
    <col min="4642" max="4865" width="9" style="88"/>
    <col min="4866" max="4866" width="4.453125" style="88" customWidth="1"/>
    <col min="4867" max="4867" width="3.453125" style="88" customWidth="1"/>
    <col min="4868" max="4873" width="6" style="88" customWidth="1"/>
    <col min="4874" max="4874" width="8.6328125" style="88" customWidth="1"/>
    <col min="4875" max="4875" width="6.7265625" style="88" customWidth="1"/>
    <col min="4876" max="4876" width="4.90625" style="88" customWidth="1"/>
    <col min="4877" max="4877" width="11" style="88" customWidth="1"/>
    <col min="4878" max="4878" width="3.36328125" style="88" customWidth="1"/>
    <col min="4879" max="4879" width="4.90625" style="88" customWidth="1"/>
    <col min="4880" max="4880" width="11" style="88" customWidth="1"/>
    <col min="4881" max="4881" width="3.36328125" style="88" customWidth="1"/>
    <col min="4882" max="4882" width="4.90625" style="88" customWidth="1"/>
    <col min="4883" max="4883" width="11" style="88" customWidth="1"/>
    <col min="4884" max="4884" width="3.36328125" style="88" customWidth="1"/>
    <col min="4885" max="4885" width="4.90625" style="88" customWidth="1"/>
    <col min="4886" max="4886" width="11" style="88" customWidth="1"/>
    <col min="4887" max="4887" width="3.36328125" style="88" customWidth="1"/>
    <col min="4888" max="4888" width="4.90625" style="88" customWidth="1"/>
    <col min="4889" max="4889" width="11" style="88" customWidth="1"/>
    <col min="4890" max="4890" width="3.36328125" style="88" customWidth="1"/>
    <col min="4891" max="4891" width="4.90625" style="88" customWidth="1"/>
    <col min="4892" max="4892" width="11" style="88" customWidth="1"/>
    <col min="4893" max="4893" width="3.36328125" style="88" customWidth="1"/>
    <col min="4894" max="4897" width="0" style="88" hidden="1" customWidth="1"/>
    <col min="4898" max="5121" width="9" style="88"/>
    <col min="5122" max="5122" width="4.453125" style="88" customWidth="1"/>
    <col min="5123" max="5123" width="3.453125" style="88" customWidth="1"/>
    <col min="5124" max="5129" width="6" style="88" customWidth="1"/>
    <col min="5130" max="5130" width="8.6328125" style="88" customWidth="1"/>
    <col min="5131" max="5131" width="6.7265625" style="88" customWidth="1"/>
    <col min="5132" max="5132" width="4.90625" style="88" customWidth="1"/>
    <col min="5133" max="5133" width="11" style="88" customWidth="1"/>
    <col min="5134" max="5134" width="3.36328125" style="88" customWidth="1"/>
    <col min="5135" max="5135" width="4.90625" style="88" customWidth="1"/>
    <col min="5136" max="5136" width="11" style="88" customWidth="1"/>
    <col min="5137" max="5137" width="3.36328125" style="88" customWidth="1"/>
    <col min="5138" max="5138" width="4.90625" style="88" customWidth="1"/>
    <col min="5139" max="5139" width="11" style="88" customWidth="1"/>
    <col min="5140" max="5140" width="3.36328125" style="88" customWidth="1"/>
    <col min="5141" max="5141" width="4.90625" style="88" customWidth="1"/>
    <col min="5142" max="5142" width="11" style="88" customWidth="1"/>
    <col min="5143" max="5143" width="3.36328125" style="88" customWidth="1"/>
    <col min="5144" max="5144" width="4.90625" style="88" customWidth="1"/>
    <col min="5145" max="5145" width="11" style="88" customWidth="1"/>
    <col min="5146" max="5146" width="3.36328125" style="88" customWidth="1"/>
    <col min="5147" max="5147" width="4.90625" style="88" customWidth="1"/>
    <col min="5148" max="5148" width="11" style="88" customWidth="1"/>
    <col min="5149" max="5149" width="3.36328125" style="88" customWidth="1"/>
    <col min="5150" max="5153" width="0" style="88" hidden="1" customWidth="1"/>
    <col min="5154" max="5377" width="9" style="88"/>
    <col min="5378" max="5378" width="4.453125" style="88" customWidth="1"/>
    <col min="5379" max="5379" width="3.453125" style="88" customWidth="1"/>
    <col min="5380" max="5385" width="6" style="88" customWidth="1"/>
    <col min="5386" max="5386" width="8.6328125" style="88" customWidth="1"/>
    <col min="5387" max="5387" width="6.7265625" style="88" customWidth="1"/>
    <col min="5388" max="5388" width="4.90625" style="88" customWidth="1"/>
    <col min="5389" max="5389" width="11" style="88" customWidth="1"/>
    <col min="5390" max="5390" width="3.36328125" style="88" customWidth="1"/>
    <col min="5391" max="5391" width="4.90625" style="88" customWidth="1"/>
    <col min="5392" max="5392" width="11" style="88" customWidth="1"/>
    <col min="5393" max="5393" width="3.36328125" style="88" customWidth="1"/>
    <col min="5394" max="5394" width="4.90625" style="88" customWidth="1"/>
    <col min="5395" max="5395" width="11" style="88" customWidth="1"/>
    <col min="5396" max="5396" width="3.36328125" style="88" customWidth="1"/>
    <col min="5397" max="5397" width="4.90625" style="88" customWidth="1"/>
    <col min="5398" max="5398" width="11" style="88" customWidth="1"/>
    <col min="5399" max="5399" width="3.36328125" style="88" customWidth="1"/>
    <col min="5400" max="5400" width="4.90625" style="88" customWidth="1"/>
    <col min="5401" max="5401" width="11" style="88" customWidth="1"/>
    <col min="5402" max="5402" width="3.36328125" style="88" customWidth="1"/>
    <col min="5403" max="5403" width="4.90625" style="88" customWidth="1"/>
    <col min="5404" max="5404" width="11" style="88" customWidth="1"/>
    <col min="5405" max="5405" width="3.36328125" style="88" customWidth="1"/>
    <col min="5406" max="5409" width="0" style="88" hidden="1" customWidth="1"/>
    <col min="5410" max="5633" width="9" style="88"/>
    <col min="5634" max="5634" width="4.453125" style="88" customWidth="1"/>
    <col min="5635" max="5635" width="3.453125" style="88" customWidth="1"/>
    <col min="5636" max="5641" width="6" style="88" customWidth="1"/>
    <col min="5642" max="5642" width="8.6328125" style="88" customWidth="1"/>
    <col min="5643" max="5643" width="6.7265625" style="88" customWidth="1"/>
    <col min="5644" max="5644" width="4.90625" style="88" customWidth="1"/>
    <col min="5645" max="5645" width="11" style="88" customWidth="1"/>
    <col min="5646" max="5646" width="3.36328125" style="88" customWidth="1"/>
    <col min="5647" max="5647" width="4.90625" style="88" customWidth="1"/>
    <col min="5648" max="5648" width="11" style="88" customWidth="1"/>
    <col min="5649" max="5649" width="3.36328125" style="88" customWidth="1"/>
    <col min="5650" max="5650" width="4.90625" style="88" customWidth="1"/>
    <col min="5651" max="5651" width="11" style="88" customWidth="1"/>
    <col min="5652" max="5652" width="3.36328125" style="88" customWidth="1"/>
    <col min="5653" max="5653" width="4.90625" style="88" customWidth="1"/>
    <col min="5654" max="5654" width="11" style="88" customWidth="1"/>
    <col min="5655" max="5655" width="3.36328125" style="88" customWidth="1"/>
    <col min="5656" max="5656" width="4.90625" style="88" customWidth="1"/>
    <col min="5657" max="5657" width="11" style="88" customWidth="1"/>
    <col min="5658" max="5658" width="3.36328125" style="88" customWidth="1"/>
    <col min="5659" max="5659" width="4.90625" style="88" customWidth="1"/>
    <col min="5660" max="5660" width="11" style="88" customWidth="1"/>
    <col min="5661" max="5661" width="3.36328125" style="88" customWidth="1"/>
    <col min="5662" max="5665" width="0" style="88" hidden="1" customWidth="1"/>
    <col min="5666" max="5889" width="9" style="88"/>
    <col min="5890" max="5890" width="4.453125" style="88" customWidth="1"/>
    <col min="5891" max="5891" width="3.453125" style="88" customWidth="1"/>
    <col min="5892" max="5897" width="6" style="88" customWidth="1"/>
    <col min="5898" max="5898" width="8.6328125" style="88" customWidth="1"/>
    <col min="5899" max="5899" width="6.7265625" style="88" customWidth="1"/>
    <col min="5900" max="5900" width="4.90625" style="88" customWidth="1"/>
    <col min="5901" max="5901" width="11" style="88" customWidth="1"/>
    <col min="5902" max="5902" width="3.36328125" style="88" customWidth="1"/>
    <col min="5903" max="5903" width="4.90625" style="88" customWidth="1"/>
    <col min="5904" max="5904" width="11" style="88" customWidth="1"/>
    <col min="5905" max="5905" width="3.36328125" style="88" customWidth="1"/>
    <col min="5906" max="5906" width="4.90625" style="88" customWidth="1"/>
    <col min="5907" max="5907" width="11" style="88" customWidth="1"/>
    <col min="5908" max="5908" width="3.36328125" style="88" customWidth="1"/>
    <col min="5909" max="5909" width="4.90625" style="88" customWidth="1"/>
    <col min="5910" max="5910" width="11" style="88" customWidth="1"/>
    <col min="5911" max="5911" width="3.36328125" style="88" customWidth="1"/>
    <col min="5912" max="5912" width="4.90625" style="88" customWidth="1"/>
    <col min="5913" max="5913" width="11" style="88" customWidth="1"/>
    <col min="5914" max="5914" width="3.36328125" style="88" customWidth="1"/>
    <col min="5915" max="5915" width="4.90625" style="88" customWidth="1"/>
    <col min="5916" max="5916" width="11" style="88" customWidth="1"/>
    <col min="5917" max="5917" width="3.36328125" style="88" customWidth="1"/>
    <col min="5918" max="5921" width="0" style="88" hidden="1" customWidth="1"/>
    <col min="5922" max="6145" width="9" style="88"/>
    <col min="6146" max="6146" width="4.453125" style="88" customWidth="1"/>
    <col min="6147" max="6147" width="3.453125" style="88" customWidth="1"/>
    <col min="6148" max="6153" width="6" style="88" customWidth="1"/>
    <col min="6154" max="6154" width="8.6328125" style="88" customWidth="1"/>
    <col min="6155" max="6155" width="6.7265625" style="88" customWidth="1"/>
    <col min="6156" max="6156" width="4.90625" style="88" customWidth="1"/>
    <col min="6157" max="6157" width="11" style="88" customWidth="1"/>
    <col min="6158" max="6158" width="3.36328125" style="88" customWidth="1"/>
    <col min="6159" max="6159" width="4.90625" style="88" customWidth="1"/>
    <col min="6160" max="6160" width="11" style="88" customWidth="1"/>
    <col min="6161" max="6161" width="3.36328125" style="88" customWidth="1"/>
    <col min="6162" max="6162" width="4.90625" style="88" customWidth="1"/>
    <col min="6163" max="6163" width="11" style="88" customWidth="1"/>
    <col min="6164" max="6164" width="3.36328125" style="88" customWidth="1"/>
    <col min="6165" max="6165" width="4.90625" style="88" customWidth="1"/>
    <col min="6166" max="6166" width="11" style="88" customWidth="1"/>
    <col min="6167" max="6167" width="3.36328125" style="88" customWidth="1"/>
    <col min="6168" max="6168" width="4.90625" style="88" customWidth="1"/>
    <col min="6169" max="6169" width="11" style="88" customWidth="1"/>
    <col min="6170" max="6170" width="3.36328125" style="88" customWidth="1"/>
    <col min="6171" max="6171" width="4.90625" style="88" customWidth="1"/>
    <col min="6172" max="6172" width="11" style="88" customWidth="1"/>
    <col min="6173" max="6173" width="3.36328125" style="88" customWidth="1"/>
    <col min="6174" max="6177" width="0" style="88" hidden="1" customWidth="1"/>
    <col min="6178" max="6401" width="9" style="88"/>
    <col min="6402" max="6402" width="4.453125" style="88" customWidth="1"/>
    <col min="6403" max="6403" width="3.453125" style="88" customWidth="1"/>
    <col min="6404" max="6409" width="6" style="88" customWidth="1"/>
    <col min="6410" max="6410" width="8.6328125" style="88" customWidth="1"/>
    <col min="6411" max="6411" width="6.7265625" style="88" customWidth="1"/>
    <col min="6412" max="6412" width="4.90625" style="88" customWidth="1"/>
    <col min="6413" max="6413" width="11" style="88" customWidth="1"/>
    <col min="6414" max="6414" width="3.36328125" style="88" customWidth="1"/>
    <col min="6415" max="6415" width="4.90625" style="88" customWidth="1"/>
    <col min="6416" max="6416" width="11" style="88" customWidth="1"/>
    <col min="6417" max="6417" width="3.36328125" style="88" customWidth="1"/>
    <col min="6418" max="6418" width="4.90625" style="88" customWidth="1"/>
    <col min="6419" max="6419" width="11" style="88" customWidth="1"/>
    <col min="6420" max="6420" width="3.36328125" style="88" customWidth="1"/>
    <col min="6421" max="6421" width="4.90625" style="88" customWidth="1"/>
    <col min="6422" max="6422" width="11" style="88" customWidth="1"/>
    <col min="6423" max="6423" width="3.36328125" style="88" customWidth="1"/>
    <col min="6424" max="6424" width="4.90625" style="88" customWidth="1"/>
    <col min="6425" max="6425" width="11" style="88" customWidth="1"/>
    <col min="6426" max="6426" width="3.36328125" style="88" customWidth="1"/>
    <col min="6427" max="6427" width="4.90625" style="88" customWidth="1"/>
    <col min="6428" max="6428" width="11" style="88" customWidth="1"/>
    <col min="6429" max="6429" width="3.36328125" style="88" customWidth="1"/>
    <col min="6430" max="6433" width="0" style="88" hidden="1" customWidth="1"/>
    <col min="6434" max="6657" width="9" style="88"/>
    <col min="6658" max="6658" width="4.453125" style="88" customWidth="1"/>
    <col min="6659" max="6659" width="3.453125" style="88" customWidth="1"/>
    <col min="6660" max="6665" width="6" style="88" customWidth="1"/>
    <col min="6666" max="6666" width="8.6328125" style="88" customWidth="1"/>
    <col min="6667" max="6667" width="6.7265625" style="88" customWidth="1"/>
    <col min="6668" max="6668" width="4.90625" style="88" customWidth="1"/>
    <col min="6669" max="6669" width="11" style="88" customWidth="1"/>
    <col min="6670" max="6670" width="3.36328125" style="88" customWidth="1"/>
    <col min="6671" max="6671" width="4.90625" style="88" customWidth="1"/>
    <col min="6672" max="6672" width="11" style="88" customWidth="1"/>
    <col min="6673" max="6673" width="3.36328125" style="88" customWidth="1"/>
    <col min="6674" max="6674" width="4.90625" style="88" customWidth="1"/>
    <col min="6675" max="6675" width="11" style="88" customWidth="1"/>
    <col min="6676" max="6676" width="3.36328125" style="88" customWidth="1"/>
    <col min="6677" max="6677" width="4.90625" style="88" customWidth="1"/>
    <col min="6678" max="6678" width="11" style="88" customWidth="1"/>
    <col min="6679" max="6679" width="3.36328125" style="88" customWidth="1"/>
    <col min="6680" max="6680" width="4.90625" style="88" customWidth="1"/>
    <col min="6681" max="6681" width="11" style="88" customWidth="1"/>
    <col min="6682" max="6682" width="3.36328125" style="88" customWidth="1"/>
    <col min="6683" max="6683" width="4.90625" style="88" customWidth="1"/>
    <col min="6684" max="6684" width="11" style="88" customWidth="1"/>
    <col min="6685" max="6685" width="3.36328125" style="88" customWidth="1"/>
    <col min="6686" max="6689" width="0" style="88" hidden="1" customWidth="1"/>
    <col min="6690" max="6913" width="9" style="88"/>
    <col min="6914" max="6914" width="4.453125" style="88" customWidth="1"/>
    <col min="6915" max="6915" width="3.453125" style="88" customWidth="1"/>
    <col min="6916" max="6921" width="6" style="88" customWidth="1"/>
    <col min="6922" max="6922" width="8.6328125" style="88" customWidth="1"/>
    <col min="6923" max="6923" width="6.7265625" style="88" customWidth="1"/>
    <col min="6924" max="6924" width="4.90625" style="88" customWidth="1"/>
    <col min="6925" max="6925" width="11" style="88" customWidth="1"/>
    <col min="6926" max="6926" width="3.36328125" style="88" customWidth="1"/>
    <col min="6927" max="6927" width="4.90625" style="88" customWidth="1"/>
    <col min="6928" max="6928" width="11" style="88" customWidth="1"/>
    <col min="6929" max="6929" width="3.36328125" style="88" customWidth="1"/>
    <col min="6930" max="6930" width="4.90625" style="88" customWidth="1"/>
    <col min="6931" max="6931" width="11" style="88" customWidth="1"/>
    <col min="6932" max="6932" width="3.36328125" style="88" customWidth="1"/>
    <col min="6933" max="6933" width="4.90625" style="88" customWidth="1"/>
    <col min="6934" max="6934" width="11" style="88" customWidth="1"/>
    <col min="6935" max="6935" width="3.36328125" style="88" customWidth="1"/>
    <col min="6936" max="6936" width="4.90625" style="88" customWidth="1"/>
    <col min="6937" max="6937" width="11" style="88" customWidth="1"/>
    <col min="6938" max="6938" width="3.36328125" style="88" customWidth="1"/>
    <col min="6939" max="6939" width="4.90625" style="88" customWidth="1"/>
    <col min="6940" max="6940" width="11" style="88" customWidth="1"/>
    <col min="6941" max="6941" width="3.36328125" style="88" customWidth="1"/>
    <col min="6942" max="6945" width="0" style="88" hidden="1" customWidth="1"/>
    <col min="6946" max="7169" width="9" style="88"/>
    <col min="7170" max="7170" width="4.453125" style="88" customWidth="1"/>
    <col min="7171" max="7171" width="3.453125" style="88" customWidth="1"/>
    <col min="7172" max="7177" width="6" style="88" customWidth="1"/>
    <col min="7178" max="7178" width="8.6328125" style="88" customWidth="1"/>
    <col min="7179" max="7179" width="6.7265625" style="88" customWidth="1"/>
    <col min="7180" max="7180" width="4.90625" style="88" customWidth="1"/>
    <col min="7181" max="7181" width="11" style="88" customWidth="1"/>
    <col min="7182" max="7182" width="3.36328125" style="88" customWidth="1"/>
    <col min="7183" max="7183" width="4.90625" style="88" customWidth="1"/>
    <col min="7184" max="7184" width="11" style="88" customWidth="1"/>
    <col min="7185" max="7185" width="3.36328125" style="88" customWidth="1"/>
    <col min="7186" max="7186" width="4.90625" style="88" customWidth="1"/>
    <col min="7187" max="7187" width="11" style="88" customWidth="1"/>
    <col min="7188" max="7188" width="3.36328125" style="88" customWidth="1"/>
    <col min="7189" max="7189" width="4.90625" style="88" customWidth="1"/>
    <col min="7190" max="7190" width="11" style="88" customWidth="1"/>
    <col min="7191" max="7191" width="3.36328125" style="88" customWidth="1"/>
    <col min="7192" max="7192" width="4.90625" style="88" customWidth="1"/>
    <col min="7193" max="7193" width="11" style="88" customWidth="1"/>
    <col min="7194" max="7194" width="3.36328125" style="88" customWidth="1"/>
    <col min="7195" max="7195" width="4.90625" style="88" customWidth="1"/>
    <col min="7196" max="7196" width="11" style="88" customWidth="1"/>
    <col min="7197" max="7197" width="3.36328125" style="88" customWidth="1"/>
    <col min="7198" max="7201" width="0" style="88" hidden="1" customWidth="1"/>
    <col min="7202" max="7425" width="9" style="88"/>
    <col min="7426" max="7426" width="4.453125" style="88" customWidth="1"/>
    <col min="7427" max="7427" width="3.453125" style="88" customWidth="1"/>
    <col min="7428" max="7433" width="6" style="88" customWidth="1"/>
    <col min="7434" max="7434" width="8.6328125" style="88" customWidth="1"/>
    <col min="7435" max="7435" width="6.7265625" style="88" customWidth="1"/>
    <col min="7436" max="7436" width="4.90625" style="88" customWidth="1"/>
    <col min="7437" max="7437" width="11" style="88" customWidth="1"/>
    <col min="7438" max="7438" width="3.36328125" style="88" customWidth="1"/>
    <col min="7439" max="7439" width="4.90625" style="88" customWidth="1"/>
    <col min="7440" max="7440" width="11" style="88" customWidth="1"/>
    <col min="7441" max="7441" width="3.36328125" style="88" customWidth="1"/>
    <col min="7442" max="7442" width="4.90625" style="88" customWidth="1"/>
    <col min="7443" max="7443" width="11" style="88" customWidth="1"/>
    <col min="7444" max="7444" width="3.36328125" style="88" customWidth="1"/>
    <col min="7445" max="7445" width="4.90625" style="88" customWidth="1"/>
    <col min="7446" max="7446" width="11" style="88" customWidth="1"/>
    <col min="7447" max="7447" width="3.36328125" style="88" customWidth="1"/>
    <col min="7448" max="7448" width="4.90625" style="88" customWidth="1"/>
    <col min="7449" max="7449" width="11" style="88" customWidth="1"/>
    <col min="7450" max="7450" width="3.36328125" style="88" customWidth="1"/>
    <col min="7451" max="7451" width="4.90625" style="88" customWidth="1"/>
    <col min="7452" max="7452" width="11" style="88" customWidth="1"/>
    <col min="7453" max="7453" width="3.36328125" style="88" customWidth="1"/>
    <col min="7454" max="7457" width="0" style="88" hidden="1" customWidth="1"/>
    <col min="7458" max="7681" width="9" style="88"/>
    <col min="7682" max="7682" width="4.453125" style="88" customWidth="1"/>
    <col min="7683" max="7683" width="3.453125" style="88" customWidth="1"/>
    <col min="7684" max="7689" width="6" style="88" customWidth="1"/>
    <col min="7690" max="7690" width="8.6328125" style="88" customWidth="1"/>
    <col min="7691" max="7691" width="6.7265625" style="88" customWidth="1"/>
    <col min="7692" max="7692" width="4.90625" style="88" customWidth="1"/>
    <col min="7693" max="7693" width="11" style="88" customWidth="1"/>
    <col min="7694" max="7694" width="3.36328125" style="88" customWidth="1"/>
    <col min="7695" max="7695" width="4.90625" style="88" customWidth="1"/>
    <col min="7696" max="7696" width="11" style="88" customWidth="1"/>
    <col min="7697" max="7697" width="3.36328125" style="88" customWidth="1"/>
    <col min="7698" max="7698" width="4.90625" style="88" customWidth="1"/>
    <col min="7699" max="7699" width="11" style="88" customWidth="1"/>
    <col min="7700" max="7700" width="3.36328125" style="88" customWidth="1"/>
    <col min="7701" max="7701" width="4.90625" style="88" customWidth="1"/>
    <col min="7702" max="7702" width="11" style="88" customWidth="1"/>
    <col min="7703" max="7703" width="3.36328125" style="88" customWidth="1"/>
    <col min="7704" max="7704" width="4.90625" style="88" customWidth="1"/>
    <col min="7705" max="7705" width="11" style="88" customWidth="1"/>
    <col min="7706" max="7706" width="3.36328125" style="88" customWidth="1"/>
    <col min="7707" max="7707" width="4.90625" style="88" customWidth="1"/>
    <col min="7708" max="7708" width="11" style="88" customWidth="1"/>
    <col min="7709" max="7709" width="3.36328125" style="88" customWidth="1"/>
    <col min="7710" max="7713" width="0" style="88" hidden="1" customWidth="1"/>
    <col min="7714" max="7937" width="9" style="88"/>
    <col min="7938" max="7938" width="4.453125" style="88" customWidth="1"/>
    <col min="7939" max="7939" width="3.453125" style="88" customWidth="1"/>
    <col min="7940" max="7945" width="6" style="88" customWidth="1"/>
    <col min="7946" max="7946" width="8.6328125" style="88" customWidth="1"/>
    <col min="7947" max="7947" width="6.7265625" style="88" customWidth="1"/>
    <col min="7948" max="7948" width="4.90625" style="88" customWidth="1"/>
    <col min="7949" max="7949" width="11" style="88" customWidth="1"/>
    <col min="7950" max="7950" width="3.36328125" style="88" customWidth="1"/>
    <col min="7951" max="7951" width="4.90625" style="88" customWidth="1"/>
    <col min="7952" max="7952" width="11" style="88" customWidth="1"/>
    <col min="7953" max="7953" width="3.36328125" style="88" customWidth="1"/>
    <col min="7954" max="7954" width="4.90625" style="88" customWidth="1"/>
    <col min="7955" max="7955" width="11" style="88" customWidth="1"/>
    <col min="7956" max="7956" width="3.36328125" style="88" customWidth="1"/>
    <col min="7957" max="7957" width="4.90625" style="88" customWidth="1"/>
    <col min="7958" max="7958" width="11" style="88" customWidth="1"/>
    <col min="7959" max="7959" width="3.36328125" style="88" customWidth="1"/>
    <col min="7960" max="7960" width="4.90625" style="88" customWidth="1"/>
    <col min="7961" max="7961" width="11" style="88" customWidth="1"/>
    <col min="7962" max="7962" width="3.36328125" style="88" customWidth="1"/>
    <col min="7963" max="7963" width="4.90625" style="88" customWidth="1"/>
    <col min="7964" max="7964" width="11" style="88" customWidth="1"/>
    <col min="7965" max="7965" width="3.36328125" style="88" customWidth="1"/>
    <col min="7966" max="7969" width="0" style="88" hidden="1" customWidth="1"/>
    <col min="7970" max="8193" width="9" style="88"/>
    <col min="8194" max="8194" width="4.453125" style="88" customWidth="1"/>
    <col min="8195" max="8195" width="3.453125" style="88" customWidth="1"/>
    <col min="8196" max="8201" width="6" style="88" customWidth="1"/>
    <col min="8202" max="8202" width="8.6328125" style="88" customWidth="1"/>
    <col min="8203" max="8203" width="6.7265625" style="88" customWidth="1"/>
    <col min="8204" max="8204" width="4.90625" style="88" customWidth="1"/>
    <col min="8205" max="8205" width="11" style="88" customWidth="1"/>
    <col min="8206" max="8206" width="3.36328125" style="88" customWidth="1"/>
    <col min="8207" max="8207" width="4.90625" style="88" customWidth="1"/>
    <col min="8208" max="8208" width="11" style="88" customWidth="1"/>
    <col min="8209" max="8209" width="3.36328125" style="88" customWidth="1"/>
    <col min="8210" max="8210" width="4.90625" style="88" customWidth="1"/>
    <col min="8211" max="8211" width="11" style="88" customWidth="1"/>
    <col min="8212" max="8212" width="3.36328125" style="88" customWidth="1"/>
    <col min="8213" max="8213" width="4.90625" style="88" customWidth="1"/>
    <col min="8214" max="8214" width="11" style="88" customWidth="1"/>
    <col min="8215" max="8215" width="3.36328125" style="88" customWidth="1"/>
    <col min="8216" max="8216" width="4.90625" style="88" customWidth="1"/>
    <col min="8217" max="8217" width="11" style="88" customWidth="1"/>
    <col min="8218" max="8218" width="3.36328125" style="88" customWidth="1"/>
    <col min="8219" max="8219" width="4.90625" style="88" customWidth="1"/>
    <col min="8220" max="8220" width="11" style="88" customWidth="1"/>
    <col min="8221" max="8221" width="3.36328125" style="88" customWidth="1"/>
    <col min="8222" max="8225" width="0" style="88" hidden="1" customWidth="1"/>
    <col min="8226" max="8449" width="9" style="88"/>
    <col min="8450" max="8450" width="4.453125" style="88" customWidth="1"/>
    <col min="8451" max="8451" width="3.453125" style="88" customWidth="1"/>
    <col min="8452" max="8457" width="6" style="88" customWidth="1"/>
    <col min="8458" max="8458" width="8.6328125" style="88" customWidth="1"/>
    <col min="8459" max="8459" width="6.7265625" style="88" customWidth="1"/>
    <col min="8460" max="8460" width="4.90625" style="88" customWidth="1"/>
    <col min="8461" max="8461" width="11" style="88" customWidth="1"/>
    <col min="8462" max="8462" width="3.36328125" style="88" customWidth="1"/>
    <col min="8463" max="8463" width="4.90625" style="88" customWidth="1"/>
    <col min="8464" max="8464" width="11" style="88" customWidth="1"/>
    <col min="8465" max="8465" width="3.36328125" style="88" customWidth="1"/>
    <col min="8466" max="8466" width="4.90625" style="88" customWidth="1"/>
    <col min="8467" max="8467" width="11" style="88" customWidth="1"/>
    <col min="8468" max="8468" width="3.36328125" style="88" customWidth="1"/>
    <col min="8469" max="8469" width="4.90625" style="88" customWidth="1"/>
    <col min="8470" max="8470" width="11" style="88" customWidth="1"/>
    <col min="8471" max="8471" width="3.36328125" style="88" customWidth="1"/>
    <col min="8472" max="8472" width="4.90625" style="88" customWidth="1"/>
    <col min="8473" max="8473" width="11" style="88" customWidth="1"/>
    <col min="8474" max="8474" width="3.36328125" style="88" customWidth="1"/>
    <col min="8475" max="8475" width="4.90625" style="88" customWidth="1"/>
    <col min="8476" max="8476" width="11" style="88" customWidth="1"/>
    <col min="8477" max="8477" width="3.36328125" style="88" customWidth="1"/>
    <col min="8478" max="8481" width="0" style="88" hidden="1" customWidth="1"/>
    <col min="8482" max="8705" width="9" style="88"/>
    <col min="8706" max="8706" width="4.453125" style="88" customWidth="1"/>
    <col min="8707" max="8707" width="3.453125" style="88" customWidth="1"/>
    <col min="8708" max="8713" width="6" style="88" customWidth="1"/>
    <col min="8714" max="8714" width="8.6328125" style="88" customWidth="1"/>
    <col min="8715" max="8715" width="6.7265625" style="88" customWidth="1"/>
    <col min="8716" max="8716" width="4.90625" style="88" customWidth="1"/>
    <col min="8717" max="8717" width="11" style="88" customWidth="1"/>
    <col min="8718" max="8718" width="3.36328125" style="88" customWidth="1"/>
    <col min="8719" max="8719" width="4.90625" style="88" customWidth="1"/>
    <col min="8720" max="8720" width="11" style="88" customWidth="1"/>
    <col min="8721" max="8721" width="3.36328125" style="88" customWidth="1"/>
    <col min="8722" max="8722" width="4.90625" style="88" customWidth="1"/>
    <col min="8723" max="8723" width="11" style="88" customWidth="1"/>
    <col min="8724" max="8724" width="3.36328125" style="88" customWidth="1"/>
    <col min="8725" max="8725" width="4.90625" style="88" customWidth="1"/>
    <col min="8726" max="8726" width="11" style="88" customWidth="1"/>
    <col min="8727" max="8727" width="3.36328125" style="88" customWidth="1"/>
    <col min="8728" max="8728" width="4.90625" style="88" customWidth="1"/>
    <col min="8729" max="8729" width="11" style="88" customWidth="1"/>
    <col min="8730" max="8730" width="3.36328125" style="88" customWidth="1"/>
    <col min="8731" max="8731" width="4.90625" style="88" customWidth="1"/>
    <col min="8732" max="8732" width="11" style="88" customWidth="1"/>
    <col min="8733" max="8733" width="3.36328125" style="88" customWidth="1"/>
    <col min="8734" max="8737" width="0" style="88" hidden="1" customWidth="1"/>
    <col min="8738" max="8961" width="9" style="88"/>
    <col min="8962" max="8962" width="4.453125" style="88" customWidth="1"/>
    <col min="8963" max="8963" width="3.453125" style="88" customWidth="1"/>
    <col min="8964" max="8969" width="6" style="88" customWidth="1"/>
    <col min="8970" max="8970" width="8.6328125" style="88" customWidth="1"/>
    <col min="8971" max="8971" width="6.7265625" style="88" customWidth="1"/>
    <col min="8972" max="8972" width="4.90625" style="88" customWidth="1"/>
    <col min="8973" max="8973" width="11" style="88" customWidth="1"/>
    <col min="8974" max="8974" width="3.36328125" style="88" customWidth="1"/>
    <col min="8975" max="8975" width="4.90625" style="88" customWidth="1"/>
    <col min="8976" max="8976" width="11" style="88" customWidth="1"/>
    <col min="8977" max="8977" width="3.36328125" style="88" customWidth="1"/>
    <col min="8978" max="8978" width="4.90625" style="88" customWidth="1"/>
    <col min="8979" max="8979" width="11" style="88" customWidth="1"/>
    <col min="8980" max="8980" width="3.36328125" style="88" customWidth="1"/>
    <col min="8981" max="8981" width="4.90625" style="88" customWidth="1"/>
    <col min="8982" max="8982" width="11" style="88" customWidth="1"/>
    <col min="8983" max="8983" width="3.36328125" style="88" customWidth="1"/>
    <col min="8984" max="8984" width="4.90625" style="88" customWidth="1"/>
    <col min="8985" max="8985" width="11" style="88" customWidth="1"/>
    <col min="8986" max="8986" width="3.36328125" style="88" customWidth="1"/>
    <col min="8987" max="8987" width="4.90625" style="88" customWidth="1"/>
    <col min="8988" max="8988" width="11" style="88" customWidth="1"/>
    <col min="8989" max="8989" width="3.36328125" style="88" customWidth="1"/>
    <col min="8990" max="8993" width="0" style="88" hidden="1" customWidth="1"/>
    <col min="8994" max="9217" width="9" style="88"/>
    <col min="9218" max="9218" width="4.453125" style="88" customWidth="1"/>
    <col min="9219" max="9219" width="3.453125" style="88" customWidth="1"/>
    <col min="9220" max="9225" width="6" style="88" customWidth="1"/>
    <col min="9226" max="9226" width="8.6328125" style="88" customWidth="1"/>
    <col min="9227" max="9227" width="6.7265625" style="88" customWidth="1"/>
    <col min="9228" max="9228" width="4.90625" style="88" customWidth="1"/>
    <col min="9229" max="9229" width="11" style="88" customWidth="1"/>
    <col min="9230" max="9230" width="3.36328125" style="88" customWidth="1"/>
    <col min="9231" max="9231" width="4.90625" style="88" customWidth="1"/>
    <col min="9232" max="9232" width="11" style="88" customWidth="1"/>
    <col min="9233" max="9233" width="3.36328125" style="88" customWidth="1"/>
    <col min="9234" max="9234" width="4.90625" style="88" customWidth="1"/>
    <col min="9235" max="9235" width="11" style="88" customWidth="1"/>
    <col min="9236" max="9236" width="3.36328125" style="88" customWidth="1"/>
    <col min="9237" max="9237" width="4.90625" style="88" customWidth="1"/>
    <col min="9238" max="9238" width="11" style="88" customWidth="1"/>
    <col min="9239" max="9239" width="3.36328125" style="88" customWidth="1"/>
    <col min="9240" max="9240" width="4.90625" style="88" customWidth="1"/>
    <col min="9241" max="9241" width="11" style="88" customWidth="1"/>
    <col min="9242" max="9242" width="3.36328125" style="88" customWidth="1"/>
    <col min="9243" max="9243" width="4.90625" style="88" customWidth="1"/>
    <col min="9244" max="9244" width="11" style="88" customWidth="1"/>
    <col min="9245" max="9245" width="3.36328125" style="88" customWidth="1"/>
    <col min="9246" max="9249" width="0" style="88" hidden="1" customWidth="1"/>
    <col min="9250" max="9473" width="9" style="88"/>
    <col min="9474" max="9474" width="4.453125" style="88" customWidth="1"/>
    <col min="9475" max="9475" width="3.453125" style="88" customWidth="1"/>
    <col min="9476" max="9481" width="6" style="88" customWidth="1"/>
    <col min="9482" max="9482" width="8.6328125" style="88" customWidth="1"/>
    <col min="9483" max="9483" width="6.7265625" style="88" customWidth="1"/>
    <col min="9484" max="9484" width="4.90625" style="88" customWidth="1"/>
    <col min="9485" max="9485" width="11" style="88" customWidth="1"/>
    <col min="9486" max="9486" width="3.36328125" style="88" customWidth="1"/>
    <col min="9487" max="9487" width="4.90625" style="88" customWidth="1"/>
    <col min="9488" max="9488" width="11" style="88" customWidth="1"/>
    <col min="9489" max="9489" width="3.36328125" style="88" customWidth="1"/>
    <col min="9490" max="9490" width="4.90625" style="88" customWidth="1"/>
    <col min="9491" max="9491" width="11" style="88" customWidth="1"/>
    <col min="9492" max="9492" width="3.36328125" style="88" customWidth="1"/>
    <col min="9493" max="9493" width="4.90625" style="88" customWidth="1"/>
    <col min="9494" max="9494" width="11" style="88" customWidth="1"/>
    <col min="9495" max="9495" width="3.36328125" style="88" customWidth="1"/>
    <col min="9496" max="9496" width="4.90625" style="88" customWidth="1"/>
    <col min="9497" max="9497" width="11" style="88" customWidth="1"/>
    <col min="9498" max="9498" width="3.36328125" style="88" customWidth="1"/>
    <col min="9499" max="9499" width="4.90625" style="88" customWidth="1"/>
    <col min="9500" max="9500" width="11" style="88" customWidth="1"/>
    <col min="9501" max="9501" width="3.36328125" style="88" customWidth="1"/>
    <col min="9502" max="9505" width="0" style="88" hidden="1" customWidth="1"/>
    <col min="9506" max="9729" width="9" style="88"/>
    <col min="9730" max="9730" width="4.453125" style="88" customWidth="1"/>
    <col min="9731" max="9731" width="3.453125" style="88" customWidth="1"/>
    <col min="9732" max="9737" width="6" style="88" customWidth="1"/>
    <col min="9738" max="9738" width="8.6328125" style="88" customWidth="1"/>
    <col min="9739" max="9739" width="6.7265625" style="88" customWidth="1"/>
    <col min="9740" max="9740" width="4.90625" style="88" customWidth="1"/>
    <col min="9741" max="9741" width="11" style="88" customWidth="1"/>
    <col min="9742" max="9742" width="3.36328125" style="88" customWidth="1"/>
    <col min="9743" max="9743" width="4.90625" style="88" customWidth="1"/>
    <col min="9744" max="9744" width="11" style="88" customWidth="1"/>
    <col min="9745" max="9745" width="3.36328125" style="88" customWidth="1"/>
    <col min="9746" max="9746" width="4.90625" style="88" customWidth="1"/>
    <col min="9747" max="9747" width="11" style="88" customWidth="1"/>
    <col min="9748" max="9748" width="3.36328125" style="88" customWidth="1"/>
    <col min="9749" max="9749" width="4.90625" style="88" customWidth="1"/>
    <col min="9750" max="9750" width="11" style="88" customWidth="1"/>
    <col min="9751" max="9751" width="3.36328125" style="88" customWidth="1"/>
    <col min="9752" max="9752" width="4.90625" style="88" customWidth="1"/>
    <col min="9753" max="9753" width="11" style="88" customWidth="1"/>
    <col min="9754" max="9754" width="3.36328125" style="88" customWidth="1"/>
    <col min="9755" max="9755" width="4.90625" style="88" customWidth="1"/>
    <col min="9756" max="9756" width="11" style="88" customWidth="1"/>
    <col min="9757" max="9757" width="3.36328125" style="88" customWidth="1"/>
    <col min="9758" max="9761" width="0" style="88" hidden="1" customWidth="1"/>
    <col min="9762" max="9985" width="9" style="88"/>
    <col min="9986" max="9986" width="4.453125" style="88" customWidth="1"/>
    <col min="9987" max="9987" width="3.453125" style="88" customWidth="1"/>
    <col min="9988" max="9993" width="6" style="88" customWidth="1"/>
    <col min="9994" max="9994" width="8.6328125" style="88" customWidth="1"/>
    <col min="9995" max="9995" width="6.7265625" style="88" customWidth="1"/>
    <col min="9996" max="9996" width="4.90625" style="88" customWidth="1"/>
    <col min="9997" max="9997" width="11" style="88" customWidth="1"/>
    <col min="9998" max="9998" width="3.36328125" style="88" customWidth="1"/>
    <col min="9999" max="9999" width="4.90625" style="88" customWidth="1"/>
    <col min="10000" max="10000" width="11" style="88" customWidth="1"/>
    <col min="10001" max="10001" width="3.36328125" style="88" customWidth="1"/>
    <col min="10002" max="10002" width="4.90625" style="88" customWidth="1"/>
    <col min="10003" max="10003" width="11" style="88" customWidth="1"/>
    <col min="10004" max="10004" width="3.36328125" style="88" customWidth="1"/>
    <col min="10005" max="10005" width="4.90625" style="88" customWidth="1"/>
    <col min="10006" max="10006" width="11" style="88" customWidth="1"/>
    <col min="10007" max="10007" width="3.36328125" style="88" customWidth="1"/>
    <col min="10008" max="10008" width="4.90625" style="88" customWidth="1"/>
    <col min="10009" max="10009" width="11" style="88" customWidth="1"/>
    <col min="10010" max="10010" width="3.36328125" style="88" customWidth="1"/>
    <col min="10011" max="10011" width="4.90625" style="88" customWidth="1"/>
    <col min="10012" max="10012" width="11" style="88" customWidth="1"/>
    <col min="10013" max="10013" width="3.36328125" style="88" customWidth="1"/>
    <col min="10014" max="10017" width="0" style="88" hidden="1" customWidth="1"/>
    <col min="10018" max="10241" width="9" style="88"/>
    <col min="10242" max="10242" width="4.453125" style="88" customWidth="1"/>
    <col min="10243" max="10243" width="3.453125" style="88" customWidth="1"/>
    <col min="10244" max="10249" width="6" style="88" customWidth="1"/>
    <col min="10250" max="10250" width="8.6328125" style="88" customWidth="1"/>
    <col min="10251" max="10251" width="6.7265625" style="88" customWidth="1"/>
    <col min="10252" max="10252" width="4.90625" style="88" customWidth="1"/>
    <col min="10253" max="10253" width="11" style="88" customWidth="1"/>
    <col min="10254" max="10254" width="3.36328125" style="88" customWidth="1"/>
    <col min="10255" max="10255" width="4.90625" style="88" customWidth="1"/>
    <col min="10256" max="10256" width="11" style="88" customWidth="1"/>
    <col min="10257" max="10257" width="3.36328125" style="88" customWidth="1"/>
    <col min="10258" max="10258" width="4.90625" style="88" customWidth="1"/>
    <col min="10259" max="10259" width="11" style="88" customWidth="1"/>
    <col min="10260" max="10260" width="3.36328125" style="88" customWidth="1"/>
    <col min="10261" max="10261" width="4.90625" style="88" customWidth="1"/>
    <col min="10262" max="10262" width="11" style="88" customWidth="1"/>
    <col min="10263" max="10263" width="3.36328125" style="88" customWidth="1"/>
    <col min="10264" max="10264" width="4.90625" style="88" customWidth="1"/>
    <col min="10265" max="10265" width="11" style="88" customWidth="1"/>
    <col min="10266" max="10266" width="3.36328125" style="88" customWidth="1"/>
    <col min="10267" max="10267" width="4.90625" style="88" customWidth="1"/>
    <col min="10268" max="10268" width="11" style="88" customWidth="1"/>
    <col min="10269" max="10269" width="3.36328125" style="88" customWidth="1"/>
    <col min="10270" max="10273" width="0" style="88" hidden="1" customWidth="1"/>
    <col min="10274" max="10497" width="9" style="88"/>
    <col min="10498" max="10498" width="4.453125" style="88" customWidth="1"/>
    <col min="10499" max="10499" width="3.453125" style="88" customWidth="1"/>
    <col min="10500" max="10505" width="6" style="88" customWidth="1"/>
    <col min="10506" max="10506" width="8.6328125" style="88" customWidth="1"/>
    <col min="10507" max="10507" width="6.7265625" style="88" customWidth="1"/>
    <col min="10508" max="10508" width="4.90625" style="88" customWidth="1"/>
    <col min="10509" max="10509" width="11" style="88" customWidth="1"/>
    <col min="10510" max="10510" width="3.36328125" style="88" customWidth="1"/>
    <col min="10511" max="10511" width="4.90625" style="88" customWidth="1"/>
    <col min="10512" max="10512" width="11" style="88" customWidth="1"/>
    <col min="10513" max="10513" width="3.36328125" style="88" customWidth="1"/>
    <col min="10514" max="10514" width="4.90625" style="88" customWidth="1"/>
    <col min="10515" max="10515" width="11" style="88" customWidth="1"/>
    <col min="10516" max="10516" width="3.36328125" style="88" customWidth="1"/>
    <col min="10517" max="10517" width="4.90625" style="88" customWidth="1"/>
    <col min="10518" max="10518" width="11" style="88" customWidth="1"/>
    <col min="10519" max="10519" width="3.36328125" style="88" customWidth="1"/>
    <col min="10520" max="10520" width="4.90625" style="88" customWidth="1"/>
    <col min="10521" max="10521" width="11" style="88" customWidth="1"/>
    <col min="10522" max="10522" width="3.36328125" style="88" customWidth="1"/>
    <col min="10523" max="10523" width="4.90625" style="88" customWidth="1"/>
    <col min="10524" max="10524" width="11" style="88" customWidth="1"/>
    <col min="10525" max="10525" width="3.36328125" style="88" customWidth="1"/>
    <col min="10526" max="10529" width="0" style="88" hidden="1" customWidth="1"/>
    <col min="10530" max="10753" width="9" style="88"/>
    <col min="10754" max="10754" width="4.453125" style="88" customWidth="1"/>
    <col min="10755" max="10755" width="3.453125" style="88" customWidth="1"/>
    <col min="10756" max="10761" width="6" style="88" customWidth="1"/>
    <col min="10762" max="10762" width="8.6328125" style="88" customWidth="1"/>
    <col min="10763" max="10763" width="6.7265625" style="88" customWidth="1"/>
    <col min="10764" max="10764" width="4.90625" style="88" customWidth="1"/>
    <col min="10765" max="10765" width="11" style="88" customWidth="1"/>
    <col min="10766" max="10766" width="3.36328125" style="88" customWidth="1"/>
    <col min="10767" max="10767" width="4.90625" style="88" customWidth="1"/>
    <col min="10768" max="10768" width="11" style="88" customWidth="1"/>
    <col min="10769" max="10769" width="3.36328125" style="88" customWidth="1"/>
    <col min="10770" max="10770" width="4.90625" style="88" customWidth="1"/>
    <col min="10771" max="10771" width="11" style="88" customWidth="1"/>
    <col min="10772" max="10772" width="3.36328125" style="88" customWidth="1"/>
    <col min="10773" max="10773" width="4.90625" style="88" customWidth="1"/>
    <col min="10774" max="10774" width="11" style="88" customWidth="1"/>
    <col min="10775" max="10775" width="3.36328125" style="88" customWidth="1"/>
    <col min="10776" max="10776" width="4.90625" style="88" customWidth="1"/>
    <col min="10777" max="10777" width="11" style="88" customWidth="1"/>
    <col min="10778" max="10778" width="3.36328125" style="88" customWidth="1"/>
    <col min="10779" max="10779" width="4.90625" style="88" customWidth="1"/>
    <col min="10780" max="10780" width="11" style="88" customWidth="1"/>
    <col min="10781" max="10781" width="3.36328125" style="88" customWidth="1"/>
    <col min="10782" max="10785" width="0" style="88" hidden="1" customWidth="1"/>
    <col min="10786" max="11009" width="9" style="88"/>
    <col min="11010" max="11010" width="4.453125" style="88" customWidth="1"/>
    <col min="11011" max="11011" width="3.453125" style="88" customWidth="1"/>
    <col min="11012" max="11017" width="6" style="88" customWidth="1"/>
    <col min="11018" max="11018" width="8.6328125" style="88" customWidth="1"/>
    <col min="11019" max="11019" width="6.7265625" style="88" customWidth="1"/>
    <col min="11020" max="11020" width="4.90625" style="88" customWidth="1"/>
    <col min="11021" max="11021" width="11" style="88" customWidth="1"/>
    <col min="11022" max="11022" width="3.36328125" style="88" customWidth="1"/>
    <col min="11023" max="11023" width="4.90625" style="88" customWidth="1"/>
    <col min="11024" max="11024" width="11" style="88" customWidth="1"/>
    <col min="11025" max="11025" width="3.36328125" style="88" customWidth="1"/>
    <col min="11026" max="11026" width="4.90625" style="88" customWidth="1"/>
    <col min="11027" max="11027" width="11" style="88" customWidth="1"/>
    <col min="11028" max="11028" width="3.36328125" style="88" customWidth="1"/>
    <col min="11029" max="11029" width="4.90625" style="88" customWidth="1"/>
    <col min="11030" max="11030" width="11" style="88" customWidth="1"/>
    <col min="11031" max="11031" width="3.36328125" style="88" customWidth="1"/>
    <col min="11032" max="11032" width="4.90625" style="88" customWidth="1"/>
    <col min="11033" max="11033" width="11" style="88" customWidth="1"/>
    <col min="11034" max="11034" width="3.36328125" style="88" customWidth="1"/>
    <col min="11035" max="11035" width="4.90625" style="88" customWidth="1"/>
    <col min="11036" max="11036" width="11" style="88" customWidth="1"/>
    <col min="11037" max="11037" width="3.36328125" style="88" customWidth="1"/>
    <col min="11038" max="11041" width="0" style="88" hidden="1" customWidth="1"/>
    <col min="11042" max="11265" width="9" style="88"/>
    <col min="11266" max="11266" width="4.453125" style="88" customWidth="1"/>
    <col min="11267" max="11267" width="3.453125" style="88" customWidth="1"/>
    <col min="11268" max="11273" width="6" style="88" customWidth="1"/>
    <col min="11274" max="11274" width="8.6328125" style="88" customWidth="1"/>
    <col min="11275" max="11275" width="6.7265625" style="88" customWidth="1"/>
    <col min="11276" max="11276" width="4.90625" style="88" customWidth="1"/>
    <col min="11277" max="11277" width="11" style="88" customWidth="1"/>
    <col min="11278" max="11278" width="3.36328125" style="88" customWidth="1"/>
    <col min="11279" max="11279" width="4.90625" style="88" customWidth="1"/>
    <col min="11280" max="11280" width="11" style="88" customWidth="1"/>
    <col min="11281" max="11281" width="3.36328125" style="88" customWidth="1"/>
    <col min="11282" max="11282" width="4.90625" style="88" customWidth="1"/>
    <col min="11283" max="11283" width="11" style="88" customWidth="1"/>
    <col min="11284" max="11284" width="3.36328125" style="88" customWidth="1"/>
    <col min="11285" max="11285" width="4.90625" style="88" customWidth="1"/>
    <col min="11286" max="11286" width="11" style="88" customWidth="1"/>
    <col min="11287" max="11287" width="3.36328125" style="88" customWidth="1"/>
    <col min="11288" max="11288" width="4.90625" style="88" customWidth="1"/>
    <col min="11289" max="11289" width="11" style="88" customWidth="1"/>
    <col min="11290" max="11290" width="3.36328125" style="88" customWidth="1"/>
    <col min="11291" max="11291" width="4.90625" style="88" customWidth="1"/>
    <col min="11292" max="11292" width="11" style="88" customWidth="1"/>
    <col min="11293" max="11293" width="3.36328125" style="88" customWidth="1"/>
    <col min="11294" max="11297" width="0" style="88" hidden="1" customWidth="1"/>
    <col min="11298" max="11521" width="9" style="88"/>
    <col min="11522" max="11522" width="4.453125" style="88" customWidth="1"/>
    <col min="11523" max="11523" width="3.453125" style="88" customWidth="1"/>
    <col min="11524" max="11529" width="6" style="88" customWidth="1"/>
    <col min="11530" max="11530" width="8.6328125" style="88" customWidth="1"/>
    <col min="11531" max="11531" width="6.7265625" style="88" customWidth="1"/>
    <col min="11532" max="11532" width="4.90625" style="88" customWidth="1"/>
    <col min="11533" max="11533" width="11" style="88" customWidth="1"/>
    <col min="11534" max="11534" width="3.36328125" style="88" customWidth="1"/>
    <col min="11535" max="11535" width="4.90625" style="88" customWidth="1"/>
    <col min="11536" max="11536" width="11" style="88" customWidth="1"/>
    <col min="11537" max="11537" width="3.36328125" style="88" customWidth="1"/>
    <col min="11538" max="11538" width="4.90625" style="88" customWidth="1"/>
    <col min="11539" max="11539" width="11" style="88" customWidth="1"/>
    <col min="11540" max="11540" width="3.36328125" style="88" customWidth="1"/>
    <col min="11541" max="11541" width="4.90625" style="88" customWidth="1"/>
    <col min="11542" max="11542" width="11" style="88" customWidth="1"/>
    <col min="11543" max="11543" width="3.36328125" style="88" customWidth="1"/>
    <col min="11544" max="11544" width="4.90625" style="88" customWidth="1"/>
    <col min="11545" max="11545" width="11" style="88" customWidth="1"/>
    <col min="11546" max="11546" width="3.36328125" style="88" customWidth="1"/>
    <col min="11547" max="11547" width="4.90625" style="88" customWidth="1"/>
    <col min="11548" max="11548" width="11" style="88" customWidth="1"/>
    <col min="11549" max="11549" width="3.36328125" style="88" customWidth="1"/>
    <col min="11550" max="11553" width="0" style="88" hidden="1" customWidth="1"/>
    <col min="11554" max="11777" width="9" style="88"/>
    <col min="11778" max="11778" width="4.453125" style="88" customWidth="1"/>
    <col min="11779" max="11779" width="3.453125" style="88" customWidth="1"/>
    <col min="11780" max="11785" width="6" style="88" customWidth="1"/>
    <col min="11786" max="11786" width="8.6328125" style="88" customWidth="1"/>
    <col min="11787" max="11787" width="6.7265625" style="88" customWidth="1"/>
    <col min="11788" max="11788" width="4.90625" style="88" customWidth="1"/>
    <col min="11789" max="11789" width="11" style="88" customWidth="1"/>
    <col min="11790" max="11790" width="3.36328125" style="88" customWidth="1"/>
    <col min="11791" max="11791" width="4.90625" style="88" customWidth="1"/>
    <col min="11792" max="11792" width="11" style="88" customWidth="1"/>
    <col min="11793" max="11793" width="3.36328125" style="88" customWidth="1"/>
    <col min="11794" max="11794" width="4.90625" style="88" customWidth="1"/>
    <col min="11795" max="11795" width="11" style="88" customWidth="1"/>
    <col min="11796" max="11796" width="3.36328125" style="88" customWidth="1"/>
    <col min="11797" max="11797" width="4.90625" style="88" customWidth="1"/>
    <col min="11798" max="11798" width="11" style="88" customWidth="1"/>
    <col min="11799" max="11799" width="3.36328125" style="88" customWidth="1"/>
    <col min="11800" max="11800" width="4.90625" style="88" customWidth="1"/>
    <col min="11801" max="11801" width="11" style="88" customWidth="1"/>
    <col min="11802" max="11802" width="3.36328125" style="88" customWidth="1"/>
    <col min="11803" max="11803" width="4.90625" style="88" customWidth="1"/>
    <col min="11804" max="11804" width="11" style="88" customWidth="1"/>
    <col min="11805" max="11805" width="3.36328125" style="88" customWidth="1"/>
    <col min="11806" max="11809" width="0" style="88" hidden="1" customWidth="1"/>
    <col min="11810" max="12033" width="9" style="88"/>
    <col min="12034" max="12034" width="4.453125" style="88" customWidth="1"/>
    <col min="12035" max="12035" width="3.453125" style="88" customWidth="1"/>
    <col min="12036" max="12041" width="6" style="88" customWidth="1"/>
    <col min="12042" max="12042" width="8.6328125" style="88" customWidth="1"/>
    <col min="12043" max="12043" width="6.7265625" style="88" customWidth="1"/>
    <col min="12044" max="12044" width="4.90625" style="88" customWidth="1"/>
    <col min="12045" max="12045" width="11" style="88" customWidth="1"/>
    <col min="12046" max="12046" width="3.36328125" style="88" customWidth="1"/>
    <col min="12047" max="12047" width="4.90625" style="88" customWidth="1"/>
    <col min="12048" max="12048" width="11" style="88" customWidth="1"/>
    <col min="12049" max="12049" width="3.36328125" style="88" customWidth="1"/>
    <col min="12050" max="12050" width="4.90625" style="88" customWidth="1"/>
    <col min="12051" max="12051" width="11" style="88" customWidth="1"/>
    <col min="12052" max="12052" width="3.36328125" style="88" customWidth="1"/>
    <col min="12053" max="12053" width="4.90625" style="88" customWidth="1"/>
    <col min="12054" max="12054" width="11" style="88" customWidth="1"/>
    <col min="12055" max="12055" width="3.36328125" style="88" customWidth="1"/>
    <col min="12056" max="12056" width="4.90625" style="88" customWidth="1"/>
    <col min="12057" max="12057" width="11" style="88" customWidth="1"/>
    <col min="12058" max="12058" width="3.36328125" style="88" customWidth="1"/>
    <col min="12059" max="12059" width="4.90625" style="88" customWidth="1"/>
    <col min="12060" max="12060" width="11" style="88" customWidth="1"/>
    <col min="12061" max="12061" width="3.36328125" style="88" customWidth="1"/>
    <col min="12062" max="12065" width="0" style="88" hidden="1" customWidth="1"/>
    <col min="12066" max="12289" width="9" style="88"/>
    <col min="12290" max="12290" width="4.453125" style="88" customWidth="1"/>
    <col min="12291" max="12291" width="3.453125" style="88" customWidth="1"/>
    <col min="12292" max="12297" width="6" style="88" customWidth="1"/>
    <col min="12298" max="12298" width="8.6328125" style="88" customWidth="1"/>
    <col min="12299" max="12299" width="6.7265625" style="88" customWidth="1"/>
    <col min="12300" max="12300" width="4.90625" style="88" customWidth="1"/>
    <col min="12301" max="12301" width="11" style="88" customWidth="1"/>
    <col min="12302" max="12302" width="3.36328125" style="88" customWidth="1"/>
    <col min="12303" max="12303" width="4.90625" style="88" customWidth="1"/>
    <col min="12304" max="12304" width="11" style="88" customWidth="1"/>
    <col min="12305" max="12305" width="3.36328125" style="88" customWidth="1"/>
    <col min="12306" max="12306" width="4.90625" style="88" customWidth="1"/>
    <col min="12307" max="12307" width="11" style="88" customWidth="1"/>
    <col min="12308" max="12308" width="3.36328125" style="88" customWidth="1"/>
    <col min="12309" max="12309" width="4.90625" style="88" customWidth="1"/>
    <col min="12310" max="12310" width="11" style="88" customWidth="1"/>
    <col min="12311" max="12311" width="3.36328125" style="88" customWidth="1"/>
    <col min="12312" max="12312" width="4.90625" style="88" customWidth="1"/>
    <col min="12313" max="12313" width="11" style="88" customWidth="1"/>
    <col min="12314" max="12314" width="3.36328125" style="88" customWidth="1"/>
    <col min="12315" max="12315" width="4.90625" style="88" customWidth="1"/>
    <col min="12316" max="12316" width="11" style="88" customWidth="1"/>
    <col min="12317" max="12317" width="3.36328125" style="88" customWidth="1"/>
    <col min="12318" max="12321" width="0" style="88" hidden="1" customWidth="1"/>
    <col min="12322" max="12545" width="9" style="88"/>
    <col min="12546" max="12546" width="4.453125" style="88" customWidth="1"/>
    <col min="12547" max="12547" width="3.453125" style="88" customWidth="1"/>
    <col min="12548" max="12553" width="6" style="88" customWidth="1"/>
    <col min="12554" max="12554" width="8.6328125" style="88" customWidth="1"/>
    <col min="12555" max="12555" width="6.7265625" style="88" customWidth="1"/>
    <col min="12556" max="12556" width="4.90625" style="88" customWidth="1"/>
    <col min="12557" max="12557" width="11" style="88" customWidth="1"/>
    <col min="12558" max="12558" width="3.36328125" style="88" customWidth="1"/>
    <col min="12559" max="12559" width="4.90625" style="88" customWidth="1"/>
    <col min="12560" max="12560" width="11" style="88" customWidth="1"/>
    <col min="12561" max="12561" width="3.36328125" style="88" customWidth="1"/>
    <col min="12562" max="12562" width="4.90625" style="88" customWidth="1"/>
    <col min="12563" max="12563" width="11" style="88" customWidth="1"/>
    <col min="12564" max="12564" width="3.36328125" style="88" customWidth="1"/>
    <col min="12565" max="12565" width="4.90625" style="88" customWidth="1"/>
    <col min="12566" max="12566" width="11" style="88" customWidth="1"/>
    <col min="12567" max="12567" width="3.36328125" style="88" customWidth="1"/>
    <col min="12568" max="12568" width="4.90625" style="88" customWidth="1"/>
    <col min="12569" max="12569" width="11" style="88" customWidth="1"/>
    <col min="12570" max="12570" width="3.36328125" style="88" customWidth="1"/>
    <col min="12571" max="12571" width="4.90625" style="88" customWidth="1"/>
    <col min="12572" max="12572" width="11" style="88" customWidth="1"/>
    <col min="12573" max="12573" width="3.36328125" style="88" customWidth="1"/>
    <col min="12574" max="12577" width="0" style="88" hidden="1" customWidth="1"/>
    <col min="12578" max="12801" width="9" style="88"/>
    <col min="12802" max="12802" width="4.453125" style="88" customWidth="1"/>
    <col min="12803" max="12803" width="3.453125" style="88" customWidth="1"/>
    <col min="12804" max="12809" width="6" style="88" customWidth="1"/>
    <col min="12810" max="12810" width="8.6328125" style="88" customWidth="1"/>
    <col min="12811" max="12811" width="6.7265625" style="88" customWidth="1"/>
    <col min="12812" max="12812" width="4.90625" style="88" customWidth="1"/>
    <col min="12813" max="12813" width="11" style="88" customWidth="1"/>
    <col min="12814" max="12814" width="3.36328125" style="88" customWidth="1"/>
    <col min="12815" max="12815" width="4.90625" style="88" customWidth="1"/>
    <col min="12816" max="12816" width="11" style="88" customWidth="1"/>
    <col min="12817" max="12817" width="3.36328125" style="88" customWidth="1"/>
    <col min="12818" max="12818" width="4.90625" style="88" customWidth="1"/>
    <col min="12819" max="12819" width="11" style="88" customWidth="1"/>
    <col min="12820" max="12820" width="3.36328125" style="88" customWidth="1"/>
    <col min="12821" max="12821" width="4.90625" style="88" customWidth="1"/>
    <col min="12822" max="12822" width="11" style="88" customWidth="1"/>
    <col min="12823" max="12823" width="3.36328125" style="88" customWidth="1"/>
    <col min="12824" max="12824" width="4.90625" style="88" customWidth="1"/>
    <col min="12825" max="12825" width="11" style="88" customWidth="1"/>
    <col min="12826" max="12826" width="3.36328125" style="88" customWidth="1"/>
    <col min="12827" max="12827" width="4.90625" style="88" customWidth="1"/>
    <col min="12828" max="12828" width="11" style="88" customWidth="1"/>
    <col min="12829" max="12829" width="3.36328125" style="88" customWidth="1"/>
    <col min="12830" max="12833" width="0" style="88" hidden="1" customWidth="1"/>
    <col min="12834" max="13057" width="9" style="88"/>
    <col min="13058" max="13058" width="4.453125" style="88" customWidth="1"/>
    <col min="13059" max="13059" width="3.453125" style="88" customWidth="1"/>
    <col min="13060" max="13065" width="6" style="88" customWidth="1"/>
    <col min="13066" max="13066" width="8.6328125" style="88" customWidth="1"/>
    <col min="13067" max="13067" width="6.7265625" style="88" customWidth="1"/>
    <col min="13068" max="13068" width="4.90625" style="88" customWidth="1"/>
    <col min="13069" max="13069" width="11" style="88" customWidth="1"/>
    <col min="13070" max="13070" width="3.36328125" style="88" customWidth="1"/>
    <col min="13071" max="13071" width="4.90625" style="88" customWidth="1"/>
    <col min="13072" max="13072" width="11" style="88" customWidth="1"/>
    <col min="13073" max="13073" width="3.36328125" style="88" customWidth="1"/>
    <col min="13074" max="13074" width="4.90625" style="88" customWidth="1"/>
    <col min="13075" max="13075" width="11" style="88" customWidth="1"/>
    <col min="13076" max="13076" width="3.36328125" style="88" customWidth="1"/>
    <col min="13077" max="13077" width="4.90625" style="88" customWidth="1"/>
    <col min="13078" max="13078" width="11" style="88" customWidth="1"/>
    <col min="13079" max="13079" width="3.36328125" style="88" customWidth="1"/>
    <col min="13080" max="13080" width="4.90625" style="88" customWidth="1"/>
    <col min="13081" max="13081" width="11" style="88" customWidth="1"/>
    <col min="13082" max="13082" width="3.36328125" style="88" customWidth="1"/>
    <col min="13083" max="13083" width="4.90625" style="88" customWidth="1"/>
    <col min="13084" max="13084" width="11" style="88" customWidth="1"/>
    <col min="13085" max="13085" width="3.36328125" style="88" customWidth="1"/>
    <col min="13086" max="13089" width="0" style="88" hidden="1" customWidth="1"/>
    <col min="13090" max="13313" width="9" style="88"/>
    <col min="13314" max="13314" width="4.453125" style="88" customWidth="1"/>
    <col min="13315" max="13315" width="3.453125" style="88" customWidth="1"/>
    <col min="13316" max="13321" width="6" style="88" customWidth="1"/>
    <col min="13322" max="13322" width="8.6328125" style="88" customWidth="1"/>
    <col min="13323" max="13323" width="6.7265625" style="88" customWidth="1"/>
    <col min="13324" max="13324" width="4.90625" style="88" customWidth="1"/>
    <col min="13325" max="13325" width="11" style="88" customWidth="1"/>
    <col min="13326" max="13326" width="3.36328125" style="88" customWidth="1"/>
    <col min="13327" max="13327" width="4.90625" style="88" customWidth="1"/>
    <col min="13328" max="13328" width="11" style="88" customWidth="1"/>
    <col min="13329" max="13329" width="3.36328125" style="88" customWidth="1"/>
    <col min="13330" max="13330" width="4.90625" style="88" customWidth="1"/>
    <col min="13331" max="13331" width="11" style="88" customWidth="1"/>
    <col min="13332" max="13332" width="3.36328125" style="88" customWidth="1"/>
    <col min="13333" max="13333" width="4.90625" style="88" customWidth="1"/>
    <col min="13334" max="13334" width="11" style="88" customWidth="1"/>
    <col min="13335" max="13335" width="3.36328125" style="88" customWidth="1"/>
    <col min="13336" max="13336" width="4.90625" style="88" customWidth="1"/>
    <col min="13337" max="13337" width="11" style="88" customWidth="1"/>
    <col min="13338" max="13338" width="3.36328125" style="88" customWidth="1"/>
    <col min="13339" max="13339" width="4.90625" style="88" customWidth="1"/>
    <col min="13340" max="13340" width="11" style="88" customWidth="1"/>
    <col min="13341" max="13341" width="3.36328125" style="88" customWidth="1"/>
    <col min="13342" max="13345" width="0" style="88" hidden="1" customWidth="1"/>
    <col min="13346" max="13569" width="9" style="88"/>
    <col min="13570" max="13570" width="4.453125" style="88" customWidth="1"/>
    <col min="13571" max="13571" width="3.453125" style="88" customWidth="1"/>
    <col min="13572" max="13577" width="6" style="88" customWidth="1"/>
    <col min="13578" max="13578" width="8.6328125" style="88" customWidth="1"/>
    <col min="13579" max="13579" width="6.7265625" style="88" customWidth="1"/>
    <col min="13580" max="13580" width="4.90625" style="88" customWidth="1"/>
    <col min="13581" max="13581" width="11" style="88" customWidth="1"/>
    <col min="13582" max="13582" width="3.36328125" style="88" customWidth="1"/>
    <col min="13583" max="13583" width="4.90625" style="88" customWidth="1"/>
    <col min="13584" max="13584" width="11" style="88" customWidth="1"/>
    <col min="13585" max="13585" width="3.36328125" style="88" customWidth="1"/>
    <col min="13586" max="13586" width="4.90625" style="88" customWidth="1"/>
    <col min="13587" max="13587" width="11" style="88" customWidth="1"/>
    <col min="13588" max="13588" width="3.36328125" style="88" customWidth="1"/>
    <col min="13589" max="13589" width="4.90625" style="88" customWidth="1"/>
    <col min="13590" max="13590" width="11" style="88" customWidth="1"/>
    <col min="13591" max="13591" width="3.36328125" style="88" customWidth="1"/>
    <col min="13592" max="13592" width="4.90625" style="88" customWidth="1"/>
    <col min="13593" max="13593" width="11" style="88" customWidth="1"/>
    <col min="13594" max="13594" width="3.36328125" style="88" customWidth="1"/>
    <col min="13595" max="13595" width="4.90625" style="88" customWidth="1"/>
    <col min="13596" max="13596" width="11" style="88" customWidth="1"/>
    <col min="13597" max="13597" width="3.36328125" style="88" customWidth="1"/>
    <col min="13598" max="13601" width="0" style="88" hidden="1" customWidth="1"/>
    <col min="13602" max="13825" width="9" style="88"/>
    <col min="13826" max="13826" width="4.453125" style="88" customWidth="1"/>
    <col min="13827" max="13827" width="3.453125" style="88" customWidth="1"/>
    <col min="13828" max="13833" width="6" style="88" customWidth="1"/>
    <col min="13834" max="13834" width="8.6328125" style="88" customWidth="1"/>
    <col min="13835" max="13835" width="6.7265625" style="88" customWidth="1"/>
    <col min="13836" max="13836" width="4.90625" style="88" customWidth="1"/>
    <col min="13837" max="13837" width="11" style="88" customWidth="1"/>
    <col min="13838" max="13838" width="3.36328125" style="88" customWidth="1"/>
    <col min="13839" max="13839" width="4.90625" style="88" customWidth="1"/>
    <col min="13840" max="13840" width="11" style="88" customWidth="1"/>
    <col min="13841" max="13841" width="3.36328125" style="88" customWidth="1"/>
    <col min="13842" max="13842" width="4.90625" style="88" customWidth="1"/>
    <col min="13843" max="13843" width="11" style="88" customWidth="1"/>
    <col min="13844" max="13844" width="3.36328125" style="88" customWidth="1"/>
    <col min="13845" max="13845" width="4.90625" style="88" customWidth="1"/>
    <col min="13846" max="13846" width="11" style="88" customWidth="1"/>
    <col min="13847" max="13847" width="3.36328125" style="88" customWidth="1"/>
    <col min="13848" max="13848" width="4.90625" style="88" customWidth="1"/>
    <col min="13849" max="13849" width="11" style="88" customWidth="1"/>
    <col min="13850" max="13850" width="3.36328125" style="88" customWidth="1"/>
    <col min="13851" max="13851" width="4.90625" style="88" customWidth="1"/>
    <col min="13852" max="13852" width="11" style="88" customWidth="1"/>
    <col min="13853" max="13853" width="3.36328125" style="88" customWidth="1"/>
    <col min="13854" max="13857" width="0" style="88" hidden="1" customWidth="1"/>
    <col min="13858" max="14081" width="9" style="88"/>
    <col min="14082" max="14082" width="4.453125" style="88" customWidth="1"/>
    <col min="14083" max="14083" width="3.453125" style="88" customWidth="1"/>
    <col min="14084" max="14089" width="6" style="88" customWidth="1"/>
    <col min="14090" max="14090" width="8.6328125" style="88" customWidth="1"/>
    <col min="14091" max="14091" width="6.7265625" style="88" customWidth="1"/>
    <col min="14092" max="14092" width="4.90625" style="88" customWidth="1"/>
    <col min="14093" max="14093" width="11" style="88" customWidth="1"/>
    <col min="14094" max="14094" width="3.36328125" style="88" customWidth="1"/>
    <col min="14095" max="14095" width="4.90625" style="88" customWidth="1"/>
    <col min="14096" max="14096" width="11" style="88" customWidth="1"/>
    <col min="14097" max="14097" width="3.36328125" style="88" customWidth="1"/>
    <col min="14098" max="14098" width="4.90625" style="88" customWidth="1"/>
    <col min="14099" max="14099" width="11" style="88" customWidth="1"/>
    <col min="14100" max="14100" width="3.36328125" style="88" customWidth="1"/>
    <col min="14101" max="14101" width="4.90625" style="88" customWidth="1"/>
    <col min="14102" max="14102" width="11" style="88" customWidth="1"/>
    <col min="14103" max="14103" width="3.36328125" style="88" customWidth="1"/>
    <col min="14104" max="14104" width="4.90625" style="88" customWidth="1"/>
    <col min="14105" max="14105" width="11" style="88" customWidth="1"/>
    <col min="14106" max="14106" width="3.36328125" style="88" customWidth="1"/>
    <col min="14107" max="14107" width="4.90625" style="88" customWidth="1"/>
    <col min="14108" max="14108" width="11" style="88" customWidth="1"/>
    <col min="14109" max="14109" width="3.36328125" style="88" customWidth="1"/>
    <col min="14110" max="14113" width="0" style="88" hidden="1" customWidth="1"/>
    <col min="14114" max="14337" width="9" style="88"/>
    <col min="14338" max="14338" width="4.453125" style="88" customWidth="1"/>
    <col min="14339" max="14339" width="3.453125" style="88" customWidth="1"/>
    <col min="14340" max="14345" width="6" style="88" customWidth="1"/>
    <col min="14346" max="14346" width="8.6328125" style="88" customWidth="1"/>
    <col min="14347" max="14347" width="6.7265625" style="88" customWidth="1"/>
    <col min="14348" max="14348" width="4.90625" style="88" customWidth="1"/>
    <col min="14349" max="14349" width="11" style="88" customWidth="1"/>
    <col min="14350" max="14350" width="3.36328125" style="88" customWidth="1"/>
    <col min="14351" max="14351" width="4.90625" style="88" customWidth="1"/>
    <col min="14352" max="14352" width="11" style="88" customWidth="1"/>
    <col min="14353" max="14353" width="3.36328125" style="88" customWidth="1"/>
    <col min="14354" max="14354" width="4.90625" style="88" customWidth="1"/>
    <col min="14355" max="14355" width="11" style="88" customWidth="1"/>
    <col min="14356" max="14356" width="3.36328125" style="88" customWidth="1"/>
    <col min="14357" max="14357" width="4.90625" style="88" customWidth="1"/>
    <col min="14358" max="14358" width="11" style="88" customWidth="1"/>
    <col min="14359" max="14359" width="3.36328125" style="88" customWidth="1"/>
    <col min="14360" max="14360" width="4.90625" style="88" customWidth="1"/>
    <col min="14361" max="14361" width="11" style="88" customWidth="1"/>
    <col min="14362" max="14362" width="3.36328125" style="88" customWidth="1"/>
    <col min="14363" max="14363" width="4.90625" style="88" customWidth="1"/>
    <col min="14364" max="14364" width="11" style="88" customWidth="1"/>
    <col min="14365" max="14365" width="3.36328125" style="88" customWidth="1"/>
    <col min="14366" max="14369" width="0" style="88" hidden="1" customWidth="1"/>
    <col min="14370" max="14593" width="9" style="88"/>
    <col min="14594" max="14594" width="4.453125" style="88" customWidth="1"/>
    <col min="14595" max="14595" width="3.453125" style="88" customWidth="1"/>
    <col min="14596" max="14601" width="6" style="88" customWidth="1"/>
    <col min="14602" max="14602" width="8.6328125" style="88" customWidth="1"/>
    <col min="14603" max="14603" width="6.7265625" style="88" customWidth="1"/>
    <col min="14604" max="14604" width="4.90625" style="88" customWidth="1"/>
    <col min="14605" max="14605" width="11" style="88" customWidth="1"/>
    <col min="14606" max="14606" width="3.36328125" style="88" customWidth="1"/>
    <col min="14607" max="14607" width="4.90625" style="88" customWidth="1"/>
    <col min="14608" max="14608" width="11" style="88" customWidth="1"/>
    <col min="14609" max="14609" width="3.36328125" style="88" customWidth="1"/>
    <col min="14610" max="14610" width="4.90625" style="88" customWidth="1"/>
    <col min="14611" max="14611" width="11" style="88" customWidth="1"/>
    <col min="14612" max="14612" width="3.36328125" style="88" customWidth="1"/>
    <col min="14613" max="14613" width="4.90625" style="88" customWidth="1"/>
    <col min="14614" max="14614" width="11" style="88" customWidth="1"/>
    <col min="14615" max="14615" width="3.36328125" style="88" customWidth="1"/>
    <col min="14616" max="14616" width="4.90625" style="88" customWidth="1"/>
    <col min="14617" max="14617" width="11" style="88" customWidth="1"/>
    <col min="14618" max="14618" width="3.36328125" style="88" customWidth="1"/>
    <col min="14619" max="14619" width="4.90625" style="88" customWidth="1"/>
    <col min="14620" max="14620" width="11" style="88" customWidth="1"/>
    <col min="14621" max="14621" width="3.36328125" style="88" customWidth="1"/>
    <col min="14622" max="14625" width="0" style="88" hidden="1" customWidth="1"/>
    <col min="14626" max="14849" width="9" style="88"/>
    <col min="14850" max="14850" width="4.453125" style="88" customWidth="1"/>
    <col min="14851" max="14851" width="3.453125" style="88" customWidth="1"/>
    <col min="14852" max="14857" width="6" style="88" customWidth="1"/>
    <col min="14858" max="14858" width="8.6328125" style="88" customWidth="1"/>
    <col min="14859" max="14859" width="6.7265625" style="88" customWidth="1"/>
    <col min="14860" max="14860" width="4.90625" style="88" customWidth="1"/>
    <col min="14861" max="14861" width="11" style="88" customWidth="1"/>
    <col min="14862" max="14862" width="3.36328125" style="88" customWidth="1"/>
    <col min="14863" max="14863" width="4.90625" style="88" customWidth="1"/>
    <col min="14864" max="14864" width="11" style="88" customWidth="1"/>
    <col min="14865" max="14865" width="3.36328125" style="88" customWidth="1"/>
    <col min="14866" max="14866" width="4.90625" style="88" customWidth="1"/>
    <col min="14867" max="14867" width="11" style="88" customWidth="1"/>
    <col min="14868" max="14868" width="3.36328125" style="88" customWidth="1"/>
    <col min="14869" max="14869" width="4.90625" style="88" customWidth="1"/>
    <col min="14870" max="14870" width="11" style="88" customWidth="1"/>
    <col min="14871" max="14871" width="3.36328125" style="88" customWidth="1"/>
    <col min="14872" max="14872" width="4.90625" style="88" customWidth="1"/>
    <col min="14873" max="14873" width="11" style="88" customWidth="1"/>
    <col min="14874" max="14874" width="3.36328125" style="88" customWidth="1"/>
    <col min="14875" max="14875" width="4.90625" style="88" customWidth="1"/>
    <col min="14876" max="14876" width="11" style="88" customWidth="1"/>
    <col min="14877" max="14877" width="3.36328125" style="88" customWidth="1"/>
    <col min="14878" max="14881" width="0" style="88" hidden="1" customWidth="1"/>
    <col min="14882" max="15105" width="9" style="88"/>
    <col min="15106" max="15106" width="4.453125" style="88" customWidth="1"/>
    <col min="15107" max="15107" width="3.453125" style="88" customWidth="1"/>
    <col min="15108" max="15113" width="6" style="88" customWidth="1"/>
    <col min="15114" max="15114" width="8.6328125" style="88" customWidth="1"/>
    <col min="15115" max="15115" width="6.7265625" style="88" customWidth="1"/>
    <col min="15116" max="15116" width="4.90625" style="88" customWidth="1"/>
    <col min="15117" max="15117" width="11" style="88" customWidth="1"/>
    <col min="15118" max="15118" width="3.36328125" style="88" customWidth="1"/>
    <col min="15119" max="15119" width="4.90625" style="88" customWidth="1"/>
    <col min="15120" max="15120" width="11" style="88" customWidth="1"/>
    <col min="15121" max="15121" width="3.36328125" style="88" customWidth="1"/>
    <col min="15122" max="15122" width="4.90625" style="88" customWidth="1"/>
    <col min="15123" max="15123" width="11" style="88" customWidth="1"/>
    <col min="15124" max="15124" width="3.36328125" style="88" customWidth="1"/>
    <col min="15125" max="15125" width="4.90625" style="88" customWidth="1"/>
    <col min="15126" max="15126" width="11" style="88" customWidth="1"/>
    <col min="15127" max="15127" width="3.36328125" style="88" customWidth="1"/>
    <col min="15128" max="15128" width="4.90625" style="88" customWidth="1"/>
    <col min="15129" max="15129" width="11" style="88" customWidth="1"/>
    <col min="15130" max="15130" width="3.36328125" style="88" customWidth="1"/>
    <col min="15131" max="15131" width="4.90625" style="88" customWidth="1"/>
    <col min="15132" max="15132" width="11" style="88" customWidth="1"/>
    <col min="15133" max="15133" width="3.36328125" style="88" customWidth="1"/>
    <col min="15134" max="15137" width="0" style="88" hidden="1" customWidth="1"/>
    <col min="15138" max="15361" width="9" style="88"/>
    <col min="15362" max="15362" width="4.453125" style="88" customWidth="1"/>
    <col min="15363" max="15363" width="3.453125" style="88" customWidth="1"/>
    <col min="15364" max="15369" width="6" style="88" customWidth="1"/>
    <col min="15370" max="15370" width="8.6328125" style="88" customWidth="1"/>
    <col min="15371" max="15371" width="6.7265625" style="88" customWidth="1"/>
    <col min="15372" max="15372" width="4.90625" style="88" customWidth="1"/>
    <col min="15373" max="15373" width="11" style="88" customWidth="1"/>
    <col min="15374" max="15374" width="3.36328125" style="88" customWidth="1"/>
    <col min="15375" max="15375" width="4.90625" style="88" customWidth="1"/>
    <col min="15376" max="15376" width="11" style="88" customWidth="1"/>
    <col min="15377" max="15377" width="3.36328125" style="88" customWidth="1"/>
    <col min="15378" max="15378" width="4.90625" style="88" customWidth="1"/>
    <col min="15379" max="15379" width="11" style="88" customWidth="1"/>
    <col min="15380" max="15380" width="3.36328125" style="88" customWidth="1"/>
    <col min="15381" max="15381" width="4.90625" style="88" customWidth="1"/>
    <col min="15382" max="15382" width="11" style="88" customWidth="1"/>
    <col min="15383" max="15383" width="3.36328125" style="88" customWidth="1"/>
    <col min="15384" max="15384" width="4.90625" style="88" customWidth="1"/>
    <col min="15385" max="15385" width="11" style="88" customWidth="1"/>
    <col min="15386" max="15386" width="3.36328125" style="88" customWidth="1"/>
    <col min="15387" max="15387" width="4.90625" style="88" customWidth="1"/>
    <col min="15388" max="15388" width="11" style="88" customWidth="1"/>
    <col min="15389" max="15389" width="3.36328125" style="88" customWidth="1"/>
    <col min="15390" max="15393" width="0" style="88" hidden="1" customWidth="1"/>
    <col min="15394" max="15617" width="9" style="88"/>
    <col min="15618" max="15618" width="4.453125" style="88" customWidth="1"/>
    <col min="15619" max="15619" width="3.453125" style="88" customWidth="1"/>
    <col min="15620" max="15625" width="6" style="88" customWidth="1"/>
    <col min="15626" max="15626" width="8.6328125" style="88" customWidth="1"/>
    <col min="15627" max="15627" width="6.7265625" style="88" customWidth="1"/>
    <col min="15628" max="15628" width="4.90625" style="88" customWidth="1"/>
    <col min="15629" max="15629" width="11" style="88" customWidth="1"/>
    <col min="15630" max="15630" width="3.36328125" style="88" customWidth="1"/>
    <col min="15631" max="15631" width="4.90625" style="88" customWidth="1"/>
    <col min="15632" max="15632" width="11" style="88" customWidth="1"/>
    <col min="15633" max="15633" width="3.36328125" style="88" customWidth="1"/>
    <col min="15634" max="15634" width="4.90625" style="88" customWidth="1"/>
    <col min="15635" max="15635" width="11" style="88" customWidth="1"/>
    <col min="15636" max="15636" width="3.36328125" style="88" customWidth="1"/>
    <col min="15637" max="15637" width="4.90625" style="88" customWidth="1"/>
    <col min="15638" max="15638" width="11" style="88" customWidth="1"/>
    <col min="15639" max="15639" width="3.36328125" style="88" customWidth="1"/>
    <col min="15640" max="15640" width="4.90625" style="88" customWidth="1"/>
    <col min="15641" max="15641" width="11" style="88" customWidth="1"/>
    <col min="15642" max="15642" width="3.36328125" style="88" customWidth="1"/>
    <col min="15643" max="15643" width="4.90625" style="88" customWidth="1"/>
    <col min="15644" max="15644" width="11" style="88" customWidth="1"/>
    <col min="15645" max="15645" width="3.36328125" style="88" customWidth="1"/>
    <col min="15646" max="15649" width="0" style="88" hidden="1" customWidth="1"/>
    <col min="15650" max="15873" width="9" style="88"/>
    <col min="15874" max="15874" width="4.453125" style="88" customWidth="1"/>
    <col min="15875" max="15875" width="3.453125" style="88" customWidth="1"/>
    <col min="15876" max="15881" width="6" style="88" customWidth="1"/>
    <col min="15882" max="15882" width="8.6328125" style="88" customWidth="1"/>
    <col min="15883" max="15883" width="6.7265625" style="88" customWidth="1"/>
    <col min="15884" max="15884" width="4.90625" style="88" customWidth="1"/>
    <col min="15885" max="15885" width="11" style="88" customWidth="1"/>
    <col min="15886" max="15886" width="3.36328125" style="88" customWidth="1"/>
    <col min="15887" max="15887" width="4.90625" style="88" customWidth="1"/>
    <col min="15888" max="15888" width="11" style="88" customWidth="1"/>
    <col min="15889" max="15889" width="3.36328125" style="88" customWidth="1"/>
    <col min="15890" max="15890" width="4.90625" style="88" customWidth="1"/>
    <col min="15891" max="15891" width="11" style="88" customWidth="1"/>
    <col min="15892" max="15892" width="3.36328125" style="88" customWidth="1"/>
    <col min="15893" max="15893" width="4.90625" style="88" customWidth="1"/>
    <col min="15894" max="15894" width="11" style="88" customWidth="1"/>
    <col min="15895" max="15895" width="3.36328125" style="88" customWidth="1"/>
    <col min="15896" max="15896" width="4.90625" style="88" customWidth="1"/>
    <col min="15897" max="15897" width="11" style="88" customWidth="1"/>
    <col min="15898" max="15898" width="3.36328125" style="88" customWidth="1"/>
    <col min="15899" max="15899" width="4.90625" style="88" customWidth="1"/>
    <col min="15900" max="15900" width="11" style="88" customWidth="1"/>
    <col min="15901" max="15901" width="3.36328125" style="88" customWidth="1"/>
    <col min="15902" max="15905" width="0" style="88" hidden="1" customWidth="1"/>
    <col min="15906" max="16129" width="9" style="88"/>
    <col min="16130" max="16130" width="4.453125" style="88" customWidth="1"/>
    <col min="16131" max="16131" width="3.453125" style="88" customWidth="1"/>
    <col min="16132" max="16137" width="6" style="88" customWidth="1"/>
    <col min="16138" max="16138" width="8.6328125" style="88" customWidth="1"/>
    <col min="16139" max="16139" width="6.7265625" style="88" customWidth="1"/>
    <col min="16140" max="16140" width="4.90625" style="88" customWidth="1"/>
    <col min="16141" max="16141" width="11" style="88" customWidth="1"/>
    <col min="16142" max="16142" width="3.36328125" style="88" customWidth="1"/>
    <col min="16143" max="16143" width="4.90625" style="88" customWidth="1"/>
    <col min="16144" max="16144" width="11" style="88" customWidth="1"/>
    <col min="16145" max="16145" width="3.36328125" style="88" customWidth="1"/>
    <col min="16146" max="16146" width="4.90625" style="88" customWidth="1"/>
    <col min="16147" max="16147" width="11" style="88" customWidth="1"/>
    <col min="16148" max="16148" width="3.36328125" style="88" customWidth="1"/>
    <col min="16149" max="16149" width="4.90625" style="88" customWidth="1"/>
    <col min="16150" max="16150" width="11" style="88" customWidth="1"/>
    <col min="16151" max="16151" width="3.36328125" style="88" customWidth="1"/>
    <col min="16152" max="16152" width="4.90625" style="88" customWidth="1"/>
    <col min="16153" max="16153" width="11" style="88" customWidth="1"/>
    <col min="16154" max="16154" width="3.36328125" style="88" customWidth="1"/>
    <col min="16155" max="16155" width="4.90625" style="88" customWidth="1"/>
    <col min="16156" max="16156" width="11" style="88" customWidth="1"/>
    <col min="16157" max="16157" width="3.36328125" style="88" customWidth="1"/>
    <col min="16158" max="16161" width="0" style="88" hidden="1" customWidth="1"/>
    <col min="16162" max="16384" width="9" style="88"/>
  </cols>
  <sheetData>
    <row r="1" spans="1:33" ht="26.25" customHeight="1">
      <c r="A1" s="171" t="s">
        <v>1550</v>
      </c>
      <c r="B1" s="171"/>
    </row>
    <row r="2" spans="1:33">
      <c r="D2" s="167" t="s">
        <v>1488</v>
      </c>
      <c r="E2" s="167" t="s">
        <v>1489</v>
      </c>
      <c r="F2" s="167" t="s">
        <v>1490</v>
      </c>
      <c r="G2" s="167" t="s">
        <v>1491</v>
      </c>
      <c r="H2" s="167" t="s">
        <v>1492</v>
      </c>
      <c r="I2" s="167" t="s">
        <v>1493</v>
      </c>
      <c r="J2" s="164" t="s">
        <v>1459</v>
      </c>
      <c r="K2" s="168" t="s">
        <v>1496</v>
      </c>
      <c r="L2" s="253" t="s">
        <v>1488</v>
      </c>
      <c r="M2" s="253"/>
      <c r="N2" s="253"/>
      <c r="O2" s="245" t="s">
        <v>1453</v>
      </c>
      <c r="P2" s="246"/>
      <c r="Q2" s="247"/>
      <c r="R2" s="245" t="s">
        <v>1454</v>
      </c>
      <c r="S2" s="246"/>
      <c r="T2" s="247"/>
      <c r="U2" s="245" t="s">
        <v>1455</v>
      </c>
      <c r="V2" s="246"/>
      <c r="W2" s="247"/>
      <c r="X2" s="245" t="s">
        <v>1456</v>
      </c>
      <c r="Y2" s="246"/>
      <c r="Z2" s="247"/>
      <c r="AA2" s="245" t="s">
        <v>1457</v>
      </c>
      <c r="AB2" s="246"/>
      <c r="AC2" s="247"/>
    </row>
    <row r="3" spans="1:33" s="93" customFormat="1" ht="15" customHeight="1" thickBot="1">
      <c r="A3" s="160"/>
      <c r="B3" s="160"/>
      <c r="C3" s="161" t="s">
        <v>1458</v>
      </c>
      <c r="D3" s="165" t="s">
        <v>1494</v>
      </c>
      <c r="E3" s="165" t="s">
        <v>1494</v>
      </c>
      <c r="F3" s="165" t="s">
        <v>1494</v>
      </c>
      <c r="G3" s="165" t="s">
        <v>1494</v>
      </c>
      <c r="H3" s="165" t="s">
        <v>1494</v>
      </c>
      <c r="I3" s="166" t="s">
        <v>1494</v>
      </c>
      <c r="J3" s="162" t="s">
        <v>1495</v>
      </c>
      <c r="K3" s="163" t="s">
        <v>1460</v>
      </c>
      <c r="L3" s="161" t="s">
        <v>1461</v>
      </c>
      <c r="M3" s="161" t="s">
        <v>1462</v>
      </c>
      <c r="N3" s="161" t="s">
        <v>1463</v>
      </c>
      <c r="O3" s="161" t="s">
        <v>1461</v>
      </c>
      <c r="P3" s="161" t="s">
        <v>1462</v>
      </c>
      <c r="Q3" s="161" t="s">
        <v>1463</v>
      </c>
      <c r="R3" s="161" t="s">
        <v>1464</v>
      </c>
      <c r="S3" s="161" t="s">
        <v>1462</v>
      </c>
      <c r="T3" s="161" t="s">
        <v>1463</v>
      </c>
      <c r="U3" s="161" t="s">
        <v>1464</v>
      </c>
      <c r="V3" s="161" t="s">
        <v>1462</v>
      </c>
      <c r="W3" s="161" t="s">
        <v>1463</v>
      </c>
      <c r="X3" s="161" t="s">
        <v>1465</v>
      </c>
      <c r="Y3" s="161" t="s">
        <v>1462</v>
      </c>
      <c r="Z3" s="161" t="s">
        <v>1463</v>
      </c>
      <c r="AA3" s="161" t="s">
        <v>1464</v>
      </c>
      <c r="AB3" s="161" t="s">
        <v>1462</v>
      </c>
      <c r="AC3" s="161" t="s">
        <v>1463</v>
      </c>
      <c r="AD3" s="95" t="s">
        <v>1466</v>
      </c>
      <c r="AE3" s="94" t="s">
        <v>1467</v>
      </c>
      <c r="AF3" s="94" t="s">
        <v>1468</v>
      </c>
      <c r="AG3" s="94" t="s">
        <v>1469</v>
      </c>
    </row>
    <row r="4" spans="1:33" s="108" customFormat="1" ht="15" customHeight="1" thickTop="1">
      <c r="A4" s="147" t="s">
        <v>1477</v>
      </c>
      <c r="B4" s="147" t="s">
        <v>1477</v>
      </c>
      <c r="C4" s="152" t="s">
        <v>1470</v>
      </c>
      <c r="D4" s="148"/>
      <c r="E4" s="148"/>
      <c r="F4" s="148"/>
      <c r="G4" s="148"/>
      <c r="H4" s="148"/>
      <c r="I4" s="149"/>
      <c r="J4" s="150"/>
      <c r="K4" s="153" t="str">
        <f>IF($D4="","",VLOOKUP($D4,名簿!$J:$O,6,0)&amp;C4)</f>
        <v/>
      </c>
      <c r="L4" s="154" t="str">
        <f>IF(D4="","",VLOOKUP(D4,名簿!$J:$O,1,0))</f>
        <v/>
      </c>
      <c r="M4" s="155" t="str">
        <f>IF(D4="","",VLOOKUP(D4,名簿!$J:$O,2,0))</f>
        <v/>
      </c>
      <c r="N4" s="156" t="str">
        <f>IF(D4="","",VLOOKUP(D4,名簿!$J:$O,4,0))</f>
        <v/>
      </c>
      <c r="O4" s="154" t="str">
        <f>IF(E4="","",VLOOKUP(E4,名簿!$J:$O,1,0))</f>
        <v/>
      </c>
      <c r="P4" s="155" t="str">
        <f>IF(E4="","",VLOOKUP(E4,名簿!$J:$O,2,0))</f>
        <v/>
      </c>
      <c r="Q4" s="156" t="str">
        <f>IF(E4="","",VLOOKUP(E4,名簿!$J:$O,4,0))</f>
        <v/>
      </c>
      <c r="R4" s="154" t="str">
        <f>IF(F4="","",VLOOKUP(F4,名簿!$J:$O,1,0))</f>
        <v/>
      </c>
      <c r="S4" s="155" t="str">
        <f>IF(F4="","",VLOOKUP(F4,名簿!$J:$O,2,0))</f>
        <v/>
      </c>
      <c r="T4" s="156" t="str">
        <f>IF(F4="","",VLOOKUP(F4,名簿!$J:$O,4,0))</f>
        <v/>
      </c>
      <c r="U4" s="154" t="str">
        <f>IF(G4="","",VLOOKUP(G4,名簿!$J:$O,1,0))</f>
        <v/>
      </c>
      <c r="V4" s="155" t="str">
        <f>IF(G4="","",VLOOKUP(G4,名簿!$J:$O,2,0))</f>
        <v/>
      </c>
      <c r="W4" s="156" t="str">
        <f>IF(G4="","",VLOOKUP(G4,名簿!$J:$O,4,0))</f>
        <v/>
      </c>
      <c r="X4" s="154" t="str">
        <f>IF(H4="","",VLOOKUP(H4,名簿!$J:$O,1,0))</f>
        <v/>
      </c>
      <c r="Y4" s="155" t="str">
        <f>IF(H4="","",VLOOKUP(H4,名簿!$J:$O,2,0))</f>
        <v/>
      </c>
      <c r="Z4" s="156" t="str">
        <f>IF(H4="","",VLOOKUP(H4,名簿!$J:$O,4,0))</f>
        <v/>
      </c>
      <c r="AA4" s="154" t="str">
        <f>IF(I4="","",VLOOKUP(I4,名簿!$J:$O,1,0))</f>
        <v/>
      </c>
      <c r="AB4" s="155" t="str">
        <f>IF(I4="","",VLOOKUP(I4,名簿!$J:$O,2,0))</f>
        <v/>
      </c>
      <c r="AC4" s="157" t="str">
        <f>IF(I4="","",VLOOKUP(I4,名簿!$J:$O,4,0))</f>
        <v/>
      </c>
      <c r="AD4" s="105"/>
      <c r="AE4" s="106" t="str">
        <f>IF(AD4=0,"",RANK(AD4,AD4:AD17,1))</f>
        <v/>
      </c>
      <c r="AF4" s="106" t="str">
        <f t="shared" ref="AF4:AF34" si="0">IF(AD4=0,"",RANK(AD4,$AD$4:$AD$34,1))</f>
        <v/>
      </c>
      <c r="AG4" s="107">
        <v>1</v>
      </c>
    </row>
    <row r="5" spans="1:33" s="108" customFormat="1" ht="0.75" customHeight="1">
      <c r="A5" s="147"/>
      <c r="B5" s="147"/>
      <c r="C5" s="152"/>
      <c r="D5" s="148"/>
      <c r="E5" s="148"/>
      <c r="F5" s="148"/>
      <c r="G5" s="148"/>
      <c r="H5" s="148"/>
      <c r="I5" s="149"/>
      <c r="J5" s="150"/>
      <c r="K5" s="153"/>
      <c r="L5" s="154"/>
      <c r="M5" s="155"/>
      <c r="N5" s="156"/>
      <c r="O5" s="154"/>
      <c r="P5" s="155"/>
      <c r="Q5" s="156"/>
      <c r="R5" s="154"/>
      <c r="S5" s="155"/>
      <c r="T5" s="156"/>
      <c r="U5" s="154"/>
      <c r="V5" s="155"/>
      <c r="W5" s="156"/>
      <c r="X5" s="154"/>
      <c r="Y5" s="155"/>
      <c r="Z5" s="156"/>
      <c r="AA5" s="154"/>
      <c r="AB5" s="155"/>
      <c r="AC5" s="157"/>
      <c r="AD5" s="105"/>
      <c r="AE5" s="106"/>
      <c r="AF5" s="106"/>
      <c r="AG5" s="107"/>
    </row>
    <row r="6" spans="1:33" ht="15" customHeight="1">
      <c r="A6" s="151" t="s">
        <v>1478</v>
      </c>
      <c r="B6" s="151" t="s">
        <v>1478</v>
      </c>
      <c r="C6" s="121" t="s">
        <v>1471</v>
      </c>
      <c r="D6" s="97"/>
      <c r="E6" s="97"/>
      <c r="F6" s="97"/>
      <c r="G6" s="97"/>
      <c r="H6" s="97"/>
      <c r="I6" s="98"/>
      <c r="J6" s="99"/>
      <c r="K6" s="122" t="str">
        <f>IF($D6="","",VLOOKUP($D6,名簿!$J:$O,6,0)&amp;C6)</f>
        <v/>
      </c>
      <c r="L6" s="123" t="str">
        <f>IF(D6="","",VLOOKUP(D6,名簿!$J:$O,1,0))</f>
        <v/>
      </c>
      <c r="M6" s="124" t="str">
        <f>IF(D6="","",VLOOKUP(D6,名簿!$J:$O,2,0))</f>
        <v/>
      </c>
      <c r="N6" s="125" t="str">
        <f>IF(D6="","",VLOOKUP(D6,名簿!$J:$O,4,0))</f>
        <v/>
      </c>
      <c r="O6" s="123" t="str">
        <f>IF(E6="","",VLOOKUP(E6,名簿!$J:$O,1,0))</f>
        <v/>
      </c>
      <c r="P6" s="124" t="str">
        <f>IF(E6="","",VLOOKUP(E6,名簿!$J:$O,2,0))</f>
        <v/>
      </c>
      <c r="Q6" s="125" t="str">
        <f>IF(E6="","",VLOOKUP(E6,名簿!$J:$O,4,0))</f>
        <v/>
      </c>
      <c r="R6" s="123" t="str">
        <f>IF(F6="","",VLOOKUP(F6,名簿!$J:$O,1,0))</f>
        <v/>
      </c>
      <c r="S6" s="124" t="str">
        <f>IF(F6="","",VLOOKUP(F6,名簿!$J:$O,2,0))</f>
        <v/>
      </c>
      <c r="T6" s="125" t="str">
        <f>IF(F6="","",VLOOKUP(F6,名簿!$J:$O,4,0))</f>
        <v/>
      </c>
      <c r="U6" s="123" t="str">
        <f>IF(G6="","",VLOOKUP(G6,名簿!$J:$O,1,0))</f>
        <v/>
      </c>
      <c r="V6" s="124" t="str">
        <f>IF(G6="","",VLOOKUP(G6,名簿!$J:$O,2,0))</f>
        <v/>
      </c>
      <c r="W6" s="125" t="str">
        <f>IF(G6="","",VLOOKUP(G6,名簿!$J:$O,4,0))</f>
        <v/>
      </c>
      <c r="X6" s="123" t="str">
        <f>IF(H6="","",VLOOKUP(H6,名簿!$J:$O,1,0))</f>
        <v/>
      </c>
      <c r="Y6" s="124" t="str">
        <f>IF(H6="","",VLOOKUP(H6,名簿!$J:$O,2,0))</f>
        <v/>
      </c>
      <c r="Z6" s="125" t="str">
        <f>IF(H6="","",VLOOKUP(H6,名簿!$J:$O,4,0))</f>
        <v/>
      </c>
      <c r="AA6" s="123" t="str">
        <f>IF(I6="","",VLOOKUP(I6,名簿!$J:$O,1,0))</f>
        <v/>
      </c>
      <c r="AB6" s="124" t="str">
        <f>IF(I6="","",VLOOKUP(I6,名簿!$J:$O,2,0))</f>
        <v/>
      </c>
      <c r="AC6" s="126" t="str">
        <f>IF(I6="","",VLOOKUP(I6,名簿!$J:$O,4,0))</f>
        <v/>
      </c>
      <c r="AD6" s="127"/>
      <c r="AE6" s="128" t="str">
        <f>IF(AD6=0,"",RANK(AD6,AD6:AD28,1))</f>
        <v/>
      </c>
      <c r="AF6" s="106" t="str">
        <f t="shared" si="0"/>
        <v/>
      </c>
      <c r="AG6" s="107">
        <v>9</v>
      </c>
    </row>
    <row r="7" spans="1:33" ht="0.75" customHeight="1">
      <c r="A7" s="177"/>
      <c r="B7" s="151"/>
      <c r="C7" s="121"/>
      <c r="D7" s="97"/>
      <c r="E7" s="97"/>
      <c r="F7" s="97"/>
      <c r="G7" s="97"/>
      <c r="H7" s="97"/>
      <c r="I7" s="98"/>
      <c r="J7" s="99"/>
      <c r="K7" s="122"/>
      <c r="L7" s="123"/>
      <c r="M7" s="124"/>
      <c r="N7" s="125"/>
      <c r="O7" s="123"/>
      <c r="P7" s="124"/>
      <c r="Q7" s="125"/>
      <c r="R7" s="123"/>
      <c r="S7" s="124"/>
      <c r="T7" s="125"/>
      <c r="U7" s="123"/>
      <c r="V7" s="124"/>
      <c r="W7" s="125"/>
      <c r="X7" s="123"/>
      <c r="Y7" s="124"/>
      <c r="Z7" s="125"/>
      <c r="AA7" s="123"/>
      <c r="AB7" s="124"/>
      <c r="AC7" s="126"/>
      <c r="AD7" s="127"/>
      <c r="AE7" s="128"/>
      <c r="AF7" s="106"/>
      <c r="AG7" s="107"/>
    </row>
    <row r="8" spans="1:33" s="108" customFormat="1" ht="15" customHeight="1">
      <c r="A8" s="248" t="s">
        <v>1486</v>
      </c>
      <c r="B8" s="172" t="s">
        <v>1497</v>
      </c>
      <c r="C8" s="96" t="s">
        <v>1472</v>
      </c>
      <c r="D8" s="97"/>
      <c r="E8" s="97"/>
      <c r="F8" s="97"/>
      <c r="G8" s="97"/>
      <c r="H8" s="97"/>
      <c r="I8" s="98"/>
      <c r="J8" s="99"/>
      <c r="K8" s="100" t="str">
        <f>IF($D8="","",VLOOKUP($D8,名簿!$J:$O,6,0)&amp;C8)</f>
        <v/>
      </c>
      <c r="L8" s="101" t="str">
        <f>IF(D8="","",VLOOKUP(D8,名簿!$J:$O,1,0))</f>
        <v/>
      </c>
      <c r="M8" s="102" t="str">
        <f>IF(D8="","",VLOOKUP(D8,名簿!$J:$O,2,0))</f>
        <v/>
      </c>
      <c r="N8" s="103" t="str">
        <f>IF(D8="","",VLOOKUP(D8,名簿!$J:$O,4,0))</f>
        <v/>
      </c>
      <c r="O8" s="101" t="str">
        <f>IF(E8="","",VLOOKUP(E8,名簿!$J:$O,1,0))</f>
        <v/>
      </c>
      <c r="P8" s="102" t="str">
        <f>IF(E8="","",VLOOKUP(E8,名簿!$J:$O,2,0))</f>
        <v/>
      </c>
      <c r="Q8" s="103" t="str">
        <f>IF(E8="","",VLOOKUP(E8,名簿!$J:$O,4,0))</f>
        <v/>
      </c>
      <c r="R8" s="101" t="str">
        <f>IF(F8="","",VLOOKUP(F8,名簿!$J:$O,1,0))</f>
        <v/>
      </c>
      <c r="S8" s="102" t="str">
        <f>IF(F8="","",VLOOKUP(F8,名簿!$J:$O,2,0))</f>
        <v/>
      </c>
      <c r="T8" s="103" t="str">
        <f>IF(F8="","",VLOOKUP(F8,名簿!$J:$O,4,0))</f>
        <v/>
      </c>
      <c r="U8" s="101" t="str">
        <f>IF(G8="","",VLOOKUP(G8,名簿!$J:$O,1,0))</f>
        <v/>
      </c>
      <c r="V8" s="102" t="str">
        <f>IF(G8="","",VLOOKUP(G8,名簿!$J:$O,2,0))</f>
        <v/>
      </c>
      <c r="W8" s="103" t="str">
        <f>IF(G8="","",VLOOKUP(G8,名簿!$J:$O,4,0))</f>
        <v/>
      </c>
      <c r="X8" s="101" t="str">
        <f>IF(H8="","",VLOOKUP(H8,名簿!$J:$O,1,0))</f>
        <v/>
      </c>
      <c r="Y8" s="102" t="str">
        <f>IF(H8="","",VLOOKUP(H8,名簿!$J:$O,2,0))</f>
        <v/>
      </c>
      <c r="Z8" s="103" t="str">
        <f>IF(H8="","",VLOOKUP(H8,名簿!$J:$O,4,0))</f>
        <v/>
      </c>
      <c r="AA8" s="101" t="str">
        <f>IF(I8="","",VLOOKUP(I8,名簿!$J:$O,1,0))</f>
        <v/>
      </c>
      <c r="AB8" s="102" t="str">
        <f>IF(I8="","",VLOOKUP(I8,名簿!$J:$O,2,0))</f>
        <v/>
      </c>
      <c r="AC8" s="104" t="str">
        <f>IF(I8="","",VLOOKUP(I8,名簿!$J:$O,4,0))</f>
        <v/>
      </c>
      <c r="AD8" s="105"/>
      <c r="AE8" s="106" t="str">
        <f>IF(AD8=0,"",RANK(AD8,AD8:AD13,1))</f>
        <v/>
      </c>
      <c r="AF8" s="106" t="str">
        <f t="shared" si="0"/>
        <v/>
      </c>
      <c r="AG8" s="107">
        <v>1</v>
      </c>
    </row>
    <row r="9" spans="1:33" s="108" customFormat="1" ht="15" customHeight="1">
      <c r="A9" s="249"/>
      <c r="B9" s="172" t="s">
        <v>1497</v>
      </c>
      <c r="C9" s="109" t="s">
        <v>1473</v>
      </c>
      <c r="D9" s="110"/>
      <c r="E9" s="110"/>
      <c r="F9" s="110"/>
      <c r="G9" s="110"/>
      <c r="H9" s="110"/>
      <c r="I9" s="111"/>
      <c r="J9" s="112"/>
      <c r="K9" s="113" t="str">
        <f>IF($D9="","",VLOOKUP($D9,名簿!$J:$O,6,0)&amp;C9)</f>
        <v/>
      </c>
      <c r="L9" s="114" t="str">
        <f>IF(D9="","",VLOOKUP(D9,名簿!$J:$O,1,0))</f>
        <v/>
      </c>
      <c r="M9" s="115" t="str">
        <f>IF(D9="","",VLOOKUP(D9,名簿!$J:$O,2,0))</f>
        <v/>
      </c>
      <c r="N9" s="116" t="str">
        <f>IF(D9="","",VLOOKUP(D9,名簿!$J:$O,4,0))</f>
        <v/>
      </c>
      <c r="O9" s="114" t="str">
        <f>IF(E9="","",VLOOKUP(E9,名簿!$J:$O,1,0))</f>
        <v/>
      </c>
      <c r="P9" s="115" t="str">
        <f>IF(E9="","",VLOOKUP(E9,名簿!$J:$O,2,0))</f>
        <v/>
      </c>
      <c r="Q9" s="116" t="str">
        <f>IF(E9="","",VLOOKUP(E9,名簿!$J:$O,4,0))</f>
        <v/>
      </c>
      <c r="R9" s="114" t="str">
        <f>IF(F9="","",VLOOKUP(F9,名簿!$J:$O,1,0))</f>
        <v/>
      </c>
      <c r="S9" s="115" t="str">
        <f>IF(F9="","",VLOOKUP(F9,名簿!$J:$O,2,0))</f>
        <v/>
      </c>
      <c r="T9" s="116" t="str">
        <f>IF(F9="","",VLOOKUP(F9,名簿!$J:$O,4,0))</f>
        <v/>
      </c>
      <c r="U9" s="114" t="str">
        <f>IF(G9="","",VLOOKUP(G9,名簿!$J:$O,1,0))</f>
        <v/>
      </c>
      <c r="V9" s="115" t="str">
        <f>IF(G9="","",VLOOKUP(G9,名簿!$J:$O,2,0))</f>
        <v/>
      </c>
      <c r="W9" s="116" t="str">
        <f>IF(G9="","",VLOOKUP(G9,名簿!$J:$O,4,0))</f>
        <v/>
      </c>
      <c r="X9" s="114" t="str">
        <f>IF(H9="","",VLOOKUP(H9,名簿!$J:$O,1,0))</f>
        <v/>
      </c>
      <c r="Y9" s="115" t="str">
        <f>IF(H9="","",VLOOKUP(H9,名簿!$J:$O,2,0))</f>
        <v/>
      </c>
      <c r="Z9" s="116" t="str">
        <f>IF(H9="","",VLOOKUP(H9,名簿!$J:$O,4,0))</f>
        <v/>
      </c>
      <c r="AA9" s="114" t="str">
        <f>IF(I9="","",VLOOKUP(I9,名簿!$J:$O,1,0))</f>
        <v/>
      </c>
      <c r="AB9" s="115" t="str">
        <f>IF(I9="","",VLOOKUP(I9,名簿!$J:$O,2,0))</f>
        <v/>
      </c>
      <c r="AC9" s="117" t="str">
        <f>IF(I9="","",VLOOKUP(I9,名簿!$J:$O,4,0))</f>
        <v/>
      </c>
      <c r="AD9" s="118"/>
      <c r="AE9" s="119" t="str">
        <f>IF(AD9=0,"",RANK(AD9,AD8:AD13,1))</f>
        <v/>
      </c>
      <c r="AF9" s="119" t="str">
        <f t="shared" si="0"/>
        <v/>
      </c>
      <c r="AG9" s="120">
        <v>2</v>
      </c>
    </row>
    <row r="10" spans="1:33" s="108" customFormat="1" ht="15" customHeight="1">
      <c r="A10" s="249"/>
      <c r="B10" s="172" t="s">
        <v>1497</v>
      </c>
      <c r="C10" s="109" t="s">
        <v>1474</v>
      </c>
      <c r="D10" s="110"/>
      <c r="E10" s="110"/>
      <c r="F10" s="110"/>
      <c r="G10" s="110"/>
      <c r="H10" s="110"/>
      <c r="I10" s="111"/>
      <c r="J10" s="112"/>
      <c r="K10" s="113" t="str">
        <f>IF($D10="","",VLOOKUP($D10,名簿!$J:$O,6,0)&amp;C10)</f>
        <v/>
      </c>
      <c r="L10" s="114" t="str">
        <f>IF(D10="","",VLOOKUP(D10,名簿!$J:$O,1,0))</f>
        <v/>
      </c>
      <c r="M10" s="115" t="str">
        <f>IF(D10="","",VLOOKUP(D10,名簿!$J:$O,2,0))</f>
        <v/>
      </c>
      <c r="N10" s="116" t="str">
        <f>IF(D10="","",VLOOKUP(D10,名簿!$J:$O,4,0))</f>
        <v/>
      </c>
      <c r="O10" s="114" t="str">
        <f>IF(E10="","",VLOOKUP(E10,名簿!$J:$O,1,0))</f>
        <v/>
      </c>
      <c r="P10" s="115" t="str">
        <f>IF(E10="","",VLOOKUP(E10,名簿!$J:$O,2,0))</f>
        <v/>
      </c>
      <c r="Q10" s="116" t="str">
        <f>IF(E10="","",VLOOKUP(E10,名簿!$J:$O,4,0))</f>
        <v/>
      </c>
      <c r="R10" s="114" t="str">
        <f>IF(F10="","",VLOOKUP(F10,名簿!$J:$O,1,0))</f>
        <v/>
      </c>
      <c r="S10" s="115" t="str">
        <f>IF(F10="","",VLOOKUP(F10,名簿!$J:$O,2,0))</f>
        <v/>
      </c>
      <c r="T10" s="116" t="str">
        <f>IF(F10="","",VLOOKUP(F10,名簿!$J:$O,4,0))</f>
        <v/>
      </c>
      <c r="U10" s="114" t="str">
        <f>IF(G10="","",VLOOKUP(G10,名簿!$J:$O,1,0))</f>
        <v/>
      </c>
      <c r="V10" s="115" t="str">
        <f>IF(G10="","",VLOOKUP(G10,名簿!$J:$O,2,0))</f>
        <v/>
      </c>
      <c r="W10" s="116" t="str">
        <f>IF(G10="","",VLOOKUP(G10,名簿!$J:$O,4,0))</f>
        <v/>
      </c>
      <c r="X10" s="114" t="str">
        <f>IF(H10="","",VLOOKUP(H10,名簿!$J:$O,1,0))</f>
        <v/>
      </c>
      <c r="Y10" s="115" t="str">
        <f>IF(H10="","",VLOOKUP(H10,名簿!$J:$O,2,0))</f>
        <v/>
      </c>
      <c r="Z10" s="116" t="str">
        <f>IF(H10="","",VLOOKUP(H10,名簿!$J:$O,4,0))</f>
        <v/>
      </c>
      <c r="AA10" s="114" t="str">
        <f>IF(I10="","",VLOOKUP(I10,名簿!$J:$O,1,0))</f>
        <v/>
      </c>
      <c r="AB10" s="115" t="str">
        <f>IF(I10="","",VLOOKUP(I10,名簿!$J:$O,2,0))</f>
        <v/>
      </c>
      <c r="AC10" s="117" t="str">
        <f>IF(I10="","",VLOOKUP(I10,名簿!$J:$O,4,0))</f>
        <v/>
      </c>
      <c r="AD10" s="118"/>
      <c r="AE10" s="119" t="str">
        <f>IF(AD10=0,"",RANK(AD10,AD8:AD13,1))</f>
        <v/>
      </c>
      <c r="AF10" s="119" t="str">
        <f t="shared" si="0"/>
        <v/>
      </c>
      <c r="AG10" s="120">
        <v>3</v>
      </c>
    </row>
    <row r="11" spans="1:33" s="108" customFormat="1" ht="15" customHeight="1">
      <c r="A11" s="249"/>
      <c r="B11" s="172" t="s">
        <v>1497</v>
      </c>
      <c r="C11" s="109" t="s">
        <v>1475</v>
      </c>
      <c r="D11" s="110"/>
      <c r="E11" s="110"/>
      <c r="F11" s="110"/>
      <c r="G11" s="110"/>
      <c r="H11" s="110"/>
      <c r="I11" s="111"/>
      <c r="J11" s="112"/>
      <c r="K11" s="113" t="str">
        <f>IF($D11="","",VLOOKUP($D11,名簿!$J:$O,6,0)&amp;C11)</f>
        <v/>
      </c>
      <c r="L11" s="114" t="str">
        <f>IF(D11="","",VLOOKUP(D11,名簿!$J:$O,1,0))</f>
        <v/>
      </c>
      <c r="M11" s="115" t="str">
        <f>IF(D11="","",VLOOKUP(D11,名簿!$J:$O,2,0))</f>
        <v/>
      </c>
      <c r="N11" s="116" t="str">
        <f>IF(D11="","",VLOOKUP(D11,名簿!$J:$O,4,0))</f>
        <v/>
      </c>
      <c r="O11" s="114" t="str">
        <f>IF(E11="","",VLOOKUP(E11,名簿!$J:$O,1,0))</f>
        <v/>
      </c>
      <c r="P11" s="115" t="str">
        <f>IF(E11="","",VLOOKUP(E11,名簿!$J:$O,2,0))</f>
        <v/>
      </c>
      <c r="Q11" s="116" t="str">
        <f>IF(E11="","",VLOOKUP(E11,名簿!$J:$O,4,0))</f>
        <v/>
      </c>
      <c r="R11" s="114" t="str">
        <f>IF(F11="","",VLOOKUP(F11,名簿!$J:$O,1,0))</f>
        <v/>
      </c>
      <c r="S11" s="115" t="str">
        <f>IF(F11="","",VLOOKUP(F11,名簿!$J:$O,2,0))</f>
        <v/>
      </c>
      <c r="T11" s="116" t="str">
        <f>IF(F11="","",VLOOKUP(F11,名簿!$J:$O,4,0))</f>
        <v/>
      </c>
      <c r="U11" s="114" t="str">
        <f>IF(G11="","",VLOOKUP(G11,名簿!$J:$O,1,0))</f>
        <v/>
      </c>
      <c r="V11" s="115" t="str">
        <f>IF(G11="","",VLOOKUP(G11,名簿!$J:$O,2,0))</f>
        <v/>
      </c>
      <c r="W11" s="116" t="str">
        <f>IF(G11="","",VLOOKUP(G11,名簿!$J:$O,4,0))</f>
        <v/>
      </c>
      <c r="X11" s="114" t="str">
        <f>IF(H11="","",VLOOKUP(H11,名簿!$J:$O,1,0))</f>
        <v/>
      </c>
      <c r="Y11" s="115" t="str">
        <f>IF(H11="","",VLOOKUP(H11,名簿!$J:$O,2,0))</f>
        <v/>
      </c>
      <c r="Z11" s="116" t="str">
        <f>IF(H11="","",VLOOKUP(H11,名簿!$J:$O,4,0))</f>
        <v/>
      </c>
      <c r="AA11" s="114" t="str">
        <f>IF(I11="","",VLOOKUP(I11,名簿!$J:$O,1,0))</f>
        <v/>
      </c>
      <c r="AB11" s="115" t="str">
        <f>IF(I11="","",VLOOKUP(I11,名簿!$J:$O,2,0))</f>
        <v/>
      </c>
      <c r="AC11" s="117" t="str">
        <f>IF(I11="","",VLOOKUP(I11,名簿!$J:$O,4,0))</f>
        <v/>
      </c>
      <c r="AD11" s="118"/>
      <c r="AE11" s="119" t="str">
        <f>IF(AD11=0,"",RANK(AD11,AD8:AD13,1))</f>
        <v/>
      </c>
      <c r="AF11" s="119" t="str">
        <f t="shared" si="0"/>
        <v/>
      </c>
      <c r="AG11" s="120">
        <v>4</v>
      </c>
    </row>
    <row r="12" spans="1:33" s="108" customFormat="1" ht="15" customHeight="1">
      <c r="A12" s="249"/>
      <c r="B12" s="172" t="s">
        <v>1497</v>
      </c>
      <c r="C12" s="109" t="s">
        <v>1476</v>
      </c>
      <c r="D12" s="110"/>
      <c r="E12" s="110"/>
      <c r="F12" s="110"/>
      <c r="G12" s="110"/>
      <c r="H12" s="110"/>
      <c r="I12" s="111"/>
      <c r="J12" s="112"/>
      <c r="K12" s="113" t="str">
        <f>IF($D12="","",VLOOKUP($D12,名簿!$J:$O,6,0)&amp;C12)</f>
        <v/>
      </c>
      <c r="L12" s="114" t="str">
        <f>IF(D12="","",VLOOKUP(D12,名簿!$J:$O,1,0))</f>
        <v/>
      </c>
      <c r="M12" s="115" t="str">
        <f>IF(D12="","",VLOOKUP(D12,名簿!$J:$O,2,0))</f>
        <v/>
      </c>
      <c r="N12" s="116" t="str">
        <f>IF(D12="","",VLOOKUP(D12,名簿!$J:$O,4,0))</f>
        <v/>
      </c>
      <c r="O12" s="114" t="str">
        <f>IF(E12="","",VLOOKUP(E12,名簿!$J:$O,1,0))</f>
        <v/>
      </c>
      <c r="P12" s="115" t="str">
        <f>IF(E12="","",VLOOKUP(E12,名簿!$J:$O,2,0))</f>
        <v/>
      </c>
      <c r="Q12" s="116" t="str">
        <f>IF(E12="","",VLOOKUP(E12,名簿!$J:$O,4,0))</f>
        <v/>
      </c>
      <c r="R12" s="114" t="str">
        <f>IF(F12="","",VLOOKUP(F12,名簿!$J:$O,1,0))</f>
        <v/>
      </c>
      <c r="S12" s="115" t="str">
        <f>IF(F12="","",VLOOKUP(F12,名簿!$J:$O,2,0))</f>
        <v/>
      </c>
      <c r="T12" s="116" t="str">
        <f>IF(F12="","",VLOOKUP(F12,名簿!$J:$O,4,0))</f>
        <v/>
      </c>
      <c r="U12" s="114" t="str">
        <f>IF(G12="","",VLOOKUP(G12,名簿!$J:$O,1,0))</f>
        <v/>
      </c>
      <c r="V12" s="115" t="str">
        <f>IF(G12="","",VLOOKUP(G12,名簿!$J:$O,2,0))</f>
        <v/>
      </c>
      <c r="W12" s="116" t="str">
        <f>IF(G12="","",VLOOKUP(G12,名簿!$J:$O,4,0))</f>
        <v/>
      </c>
      <c r="X12" s="114" t="str">
        <f>IF(H12="","",VLOOKUP(H12,名簿!$J:$O,1,0))</f>
        <v/>
      </c>
      <c r="Y12" s="115" t="str">
        <f>IF(H12="","",VLOOKUP(H12,名簿!$J:$O,2,0))</f>
        <v/>
      </c>
      <c r="Z12" s="116" t="str">
        <f>IF(H12="","",VLOOKUP(H12,名簿!$J:$O,4,0))</f>
        <v/>
      </c>
      <c r="AA12" s="114" t="str">
        <f>IF(I12="","",VLOOKUP(I12,名簿!$J:$O,1,0))</f>
        <v/>
      </c>
      <c r="AB12" s="115" t="str">
        <f>IF(I12="","",VLOOKUP(I12,名簿!$J:$O,2,0))</f>
        <v/>
      </c>
      <c r="AC12" s="117" t="str">
        <f>IF(I12="","",VLOOKUP(I12,名簿!$J:$O,4,0))</f>
        <v/>
      </c>
      <c r="AD12" s="118"/>
      <c r="AE12" s="119" t="str">
        <f>IF(AD12=0,"",RANK(AD12,AD8:AD13,1))</f>
        <v/>
      </c>
      <c r="AF12" s="119" t="str">
        <f t="shared" si="0"/>
        <v/>
      </c>
      <c r="AG12" s="120">
        <v>5</v>
      </c>
    </row>
    <row r="13" spans="1:33" s="108" customFormat="1" ht="15" customHeight="1">
      <c r="A13" s="249"/>
      <c r="B13" s="172" t="s">
        <v>1497</v>
      </c>
      <c r="C13" s="109" t="s">
        <v>1481</v>
      </c>
      <c r="D13" s="110"/>
      <c r="E13" s="110"/>
      <c r="F13" s="110"/>
      <c r="G13" s="110"/>
      <c r="H13" s="110"/>
      <c r="I13" s="111"/>
      <c r="J13" s="112"/>
      <c r="K13" s="113" t="str">
        <f>IF($D13="","",VLOOKUP($D13,名簿!$J:$O,6,0)&amp;C13)</f>
        <v/>
      </c>
      <c r="L13" s="114" t="str">
        <f>IF(D13="","",VLOOKUP(D13,名簿!$J:$O,1,0))</f>
        <v/>
      </c>
      <c r="M13" s="115" t="str">
        <f>IF(D13="","",VLOOKUP(D13,名簿!$J:$O,2,0))</f>
        <v/>
      </c>
      <c r="N13" s="116" t="str">
        <f>IF(D13="","",VLOOKUP(D13,名簿!$J:$O,4,0))</f>
        <v/>
      </c>
      <c r="O13" s="114" t="str">
        <f>IF(E13="","",VLOOKUP(E13,名簿!$J:$O,1,0))</f>
        <v/>
      </c>
      <c r="P13" s="115" t="str">
        <f>IF(E13="","",VLOOKUP(E13,名簿!$J:$O,2,0))</f>
        <v/>
      </c>
      <c r="Q13" s="116" t="str">
        <f>IF(E13="","",VLOOKUP(E13,名簿!$J:$O,4,0))</f>
        <v/>
      </c>
      <c r="R13" s="114" t="str">
        <f>IF(F13="","",VLOOKUP(F13,名簿!$J:$O,1,0))</f>
        <v/>
      </c>
      <c r="S13" s="115" t="str">
        <f>IF(F13="","",VLOOKUP(F13,名簿!$J:$O,2,0))</f>
        <v/>
      </c>
      <c r="T13" s="116" t="str">
        <f>IF(F13="","",VLOOKUP(F13,名簿!$J:$O,4,0))</f>
        <v/>
      </c>
      <c r="U13" s="114" t="str">
        <f>IF(G13="","",VLOOKUP(G13,名簿!$J:$O,1,0))</f>
        <v/>
      </c>
      <c r="V13" s="115" t="str">
        <f>IF(G13="","",VLOOKUP(G13,名簿!$J:$O,2,0))</f>
        <v/>
      </c>
      <c r="W13" s="116" t="str">
        <f>IF(G13="","",VLOOKUP(G13,名簿!$J:$O,4,0))</f>
        <v/>
      </c>
      <c r="X13" s="114" t="str">
        <f>IF(H13="","",VLOOKUP(H13,名簿!$J:$O,1,0))</f>
        <v/>
      </c>
      <c r="Y13" s="115" t="str">
        <f>IF(H13="","",VLOOKUP(H13,名簿!$J:$O,2,0))</f>
        <v/>
      </c>
      <c r="Z13" s="116" t="str">
        <f>IF(H13="","",VLOOKUP(H13,名簿!$J:$O,4,0))</f>
        <v/>
      </c>
      <c r="AA13" s="114" t="str">
        <f>IF(I13="","",VLOOKUP(I13,名簿!$J:$O,1,0))</f>
        <v/>
      </c>
      <c r="AB13" s="115" t="str">
        <f>IF(I13="","",VLOOKUP(I13,名簿!$J:$O,2,0))</f>
        <v/>
      </c>
      <c r="AC13" s="117" t="str">
        <f>IF(I13="","",VLOOKUP(I13,名簿!$J:$O,4,0))</f>
        <v/>
      </c>
      <c r="AD13" s="118"/>
      <c r="AE13" s="119" t="str">
        <f>IF(AD13=0,"",RANK(AD13,AD8:AD13,1))</f>
        <v/>
      </c>
      <c r="AF13" s="119" t="str">
        <f t="shared" si="0"/>
        <v/>
      </c>
      <c r="AG13" s="120">
        <v>6</v>
      </c>
    </row>
    <row r="14" spans="1:33" s="108" customFormat="1" ht="15" customHeight="1">
      <c r="A14" s="249"/>
      <c r="B14" s="172" t="s">
        <v>1497</v>
      </c>
      <c r="C14" s="109" t="s">
        <v>1482</v>
      </c>
      <c r="D14" s="110"/>
      <c r="E14" s="110"/>
      <c r="F14" s="110"/>
      <c r="G14" s="110"/>
      <c r="H14" s="110"/>
      <c r="I14" s="111"/>
      <c r="J14" s="112"/>
      <c r="K14" s="113" t="str">
        <f>IF($D14="","",VLOOKUP($D14,名簿!$J:$O,6,0)&amp;C14)</f>
        <v/>
      </c>
      <c r="L14" s="114" t="str">
        <f>IF(D14="","",VLOOKUP(D14,名簿!$J:$O,1,0))</f>
        <v/>
      </c>
      <c r="M14" s="115" t="str">
        <f>IF(D14="","",VLOOKUP(D14,名簿!$J:$O,2,0))</f>
        <v/>
      </c>
      <c r="N14" s="116" t="str">
        <f>IF(D14="","",VLOOKUP(D14,名簿!$J:$O,4,0))</f>
        <v/>
      </c>
      <c r="O14" s="114" t="str">
        <f>IF(E14="","",VLOOKUP(E14,名簿!$J:$O,1,0))</f>
        <v/>
      </c>
      <c r="P14" s="115" t="str">
        <f>IF(E14="","",VLOOKUP(E14,名簿!$J:$O,2,0))</f>
        <v/>
      </c>
      <c r="Q14" s="116" t="str">
        <f>IF(E14="","",VLOOKUP(E14,名簿!$J:$O,4,0))</f>
        <v/>
      </c>
      <c r="R14" s="114" t="str">
        <f>IF(F14="","",VLOOKUP(F14,名簿!$J:$O,1,0))</f>
        <v/>
      </c>
      <c r="S14" s="115" t="str">
        <f>IF(F14="","",VLOOKUP(F14,名簿!$J:$O,2,0))</f>
        <v/>
      </c>
      <c r="T14" s="116" t="str">
        <f>IF(F14="","",VLOOKUP(F14,名簿!$J:$O,4,0))</f>
        <v/>
      </c>
      <c r="U14" s="114" t="str">
        <f>IF(G14="","",VLOOKUP(G14,名簿!$J:$O,1,0))</f>
        <v/>
      </c>
      <c r="V14" s="115" t="str">
        <f>IF(G14="","",VLOOKUP(G14,名簿!$J:$O,2,0))</f>
        <v/>
      </c>
      <c r="W14" s="116" t="str">
        <f>IF(G14="","",VLOOKUP(G14,名簿!$J:$O,4,0))</f>
        <v/>
      </c>
      <c r="X14" s="114" t="str">
        <f>IF(H14="","",VLOOKUP(H14,名簿!$J:$O,1,0))</f>
        <v/>
      </c>
      <c r="Y14" s="115" t="str">
        <f>IF(H14="","",VLOOKUP(H14,名簿!$J:$O,2,0))</f>
        <v/>
      </c>
      <c r="Z14" s="116" t="str">
        <f>IF(H14="","",VLOOKUP(H14,名簿!$J:$O,4,0))</f>
        <v/>
      </c>
      <c r="AA14" s="114" t="str">
        <f>IF(I14="","",VLOOKUP(I14,名簿!$J:$O,1,0))</f>
        <v/>
      </c>
      <c r="AB14" s="115" t="str">
        <f>IF(I14="","",VLOOKUP(I14,名簿!$J:$O,2,0))</f>
        <v/>
      </c>
      <c r="AC14" s="117" t="str">
        <f>IF(I14="","",VLOOKUP(I14,名簿!$J:$O,4,0))</f>
        <v/>
      </c>
      <c r="AD14" s="118"/>
      <c r="AE14" s="119" t="str">
        <f>IF(AD14=0,"",RANK(AD14,AD4:AD17,1))</f>
        <v/>
      </c>
      <c r="AF14" s="119" t="str">
        <f t="shared" si="0"/>
        <v/>
      </c>
      <c r="AG14" s="120">
        <v>2</v>
      </c>
    </row>
    <row r="15" spans="1:33" s="108" customFormat="1" ht="15" customHeight="1">
      <c r="A15" s="249"/>
      <c r="B15" s="172" t="s">
        <v>1497</v>
      </c>
      <c r="C15" s="109" t="s">
        <v>1483</v>
      </c>
      <c r="D15" s="110"/>
      <c r="E15" s="110"/>
      <c r="F15" s="110"/>
      <c r="G15" s="110"/>
      <c r="H15" s="110"/>
      <c r="I15" s="111"/>
      <c r="J15" s="112"/>
      <c r="K15" s="113" t="str">
        <f>IF($D15="","",VLOOKUP($D15,名簿!$J:$O,6,0)&amp;C15)</f>
        <v/>
      </c>
      <c r="L15" s="114" t="str">
        <f>IF(D15="","",VLOOKUP(D15,名簿!$J:$O,1,0))</f>
        <v/>
      </c>
      <c r="M15" s="115" t="str">
        <f>IF(D15="","",VLOOKUP(D15,名簿!$J:$O,2,0))</f>
        <v/>
      </c>
      <c r="N15" s="116" t="str">
        <f>IF(D15="","",VLOOKUP(D15,名簿!$J:$O,4,0))</f>
        <v/>
      </c>
      <c r="O15" s="114" t="str">
        <f>IF(E15="","",VLOOKUP(E15,名簿!$J:$O,1,0))</f>
        <v/>
      </c>
      <c r="P15" s="115" t="str">
        <f>IF(E15="","",VLOOKUP(E15,名簿!$J:$O,2,0))</f>
        <v/>
      </c>
      <c r="Q15" s="116" t="str">
        <f>IF(E15="","",VLOOKUP(E15,名簿!$J:$O,4,0))</f>
        <v/>
      </c>
      <c r="R15" s="114" t="str">
        <f>IF(F15="","",VLOOKUP(F15,名簿!$J:$O,1,0))</f>
        <v/>
      </c>
      <c r="S15" s="115" t="str">
        <f>IF(F15="","",VLOOKUP(F15,名簿!$J:$O,2,0))</f>
        <v/>
      </c>
      <c r="T15" s="116" t="str">
        <f>IF(F15="","",VLOOKUP(F15,名簿!$J:$O,4,0))</f>
        <v/>
      </c>
      <c r="U15" s="114" t="str">
        <f>IF(G15="","",VLOOKUP(G15,名簿!$J:$O,1,0))</f>
        <v/>
      </c>
      <c r="V15" s="115" t="str">
        <f>IF(G15="","",VLOOKUP(G15,名簿!$J:$O,2,0))</f>
        <v/>
      </c>
      <c r="W15" s="116" t="str">
        <f>IF(G15="","",VLOOKUP(G15,名簿!$J:$O,4,0))</f>
        <v/>
      </c>
      <c r="X15" s="114" t="str">
        <f>IF(H15="","",VLOOKUP(H15,名簿!$J:$O,1,0))</f>
        <v/>
      </c>
      <c r="Y15" s="115" t="str">
        <f>IF(H15="","",VLOOKUP(H15,名簿!$J:$O,2,0))</f>
        <v/>
      </c>
      <c r="Z15" s="116" t="str">
        <f>IF(H15="","",VLOOKUP(H15,名簿!$J:$O,4,0))</f>
        <v/>
      </c>
      <c r="AA15" s="114" t="str">
        <f>IF(I15="","",VLOOKUP(I15,名簿!$J:$O,1,0))</f>
        <v/>
      </c>
      <c r="AB15" s="115" t="str">
        <f>IF(I15="","",VLOOKUP(I15,名簿!$J:$O,2,0))</f>
        <v/>
      </c>
      <c r="AC15" s="117" t="str">
        <f>IF(I15="","",VLOOKUP(I15,名簿!$J:$O,4,0))</f>
        <v/>
      </c>
      <c r="AD15" s="118"/>
      <c r="AE15" s="119" t="str">
        <f>IF(AD15=0,"",RANK(AD15,AD4:AD17,1))</f>
        <v/>
      </c>
      <c r="AF15" s="119" t="str">
        <f t="shared" si="0"/>
        <v/>
      </c>
      <c r="AG15" s="120">
        <v>3</v>
      </c>
    </row>
    <row r="16" spans="1:33" s="108" customFormat="1" ht="15" customHeight="1">
      <c r="A16" s="249"/>
      <c r="B16" s="172" t="s">
        <v>1497</v>
      </c>
      <c r="C16" s="109" t="s">
        <v>1484</v>
      </c>
      <c r="D16" s="110"/>
      <c r="E16" s="110"/>
      <c r="F16" s="110"/>
      <c r="G16" s="110"/>
      <c r="H16" s="110"/>
      <c r="I16" s="111"/>
      <c r="J16" s="112"/>
      <c r="K16" s="113" t="str">
        <f>IF($D16="","",VLOOKUP($D16,名簿!$J:$O,6,0)&amp;C16)</f>
        <v/>
      </c>
      <c r="L16" s="114" t="str">
        <f>IF(D16="","",VLOOKUP(D16,名簿!$J:$O,1,0))</f>
        <v/>
      </c>
      <c r="M16" s="115" t="str">
        <f>IF(D16="","",VLOOKUP(D16,名簿!$J:$O,2,0))</f>
        <v/>
      </c>
      <c r="N16" s="116" t="str">
        <f>IF(D16="","",VLOOKUP(D16,名簿!$J:$O,4,0))</f>
        <v/>
      </c>
      <c r="O16" s="114" t="str">
        <f>IF(E16="","",VLOOKUP(E16,名簿!$J:$O,1,0))</f>
        <v/>
      </c>
      <c r="P16" s="115" t="str">
        <f>IF(E16="","",VLOOKUP(E16,名簿!$J:$O,2,0))</f>
        <v/>
      </c>
      <c r="Q16" s="116" t="str">
        <f>IF(E16="","",VLOOKUP(E16,名簿!$J:$O,4,0))</f>
        <v/>
      </c>
      <c r="R16" s="114" t="str">
        <f>IF(F16="","",VLOOKUP(F16,名簿!$J:$O,1,0))</f>
        <v/>
      </c>
      <c r="S16" s="115" t="str">
        <f>IF(F16="","",VLOOKUP(F16,名簿!$J:$O,2,0))</f>
        <v/>
      </c>
      <c r="T16" s="116" t="str">
        <f>IF(F16="","",VLOOKUP(F16,名簿!$J:$O,4,0))</f>
        <v/>
      </c>
      <c r="U16" s="114" t="str">
        <f>IF(G16="","",VLOOKUP(G16,名簿!$J:$O,1,0))</f>
        <v/>
      </c>
      <c r="V16" s="115" t="str">
        <f>IF(G16="","",VLOOKUP(G16,名簿!$J:$O,2,0))</f>
        <v/>
      </c>
      <c r="W16" s="116" t="str">
        <f>IF(G16="","",VLOOKUP(G16,名簿!$J:$O,4,0))</f>
        <v/>
      </c>
      <c r="X16" s="114" t="str">
        <f>IF(H16="","",VLOOKUP(H16,名簿!$J:$O,1,0))</f>
        <v/>
      </c>
      <c r="Y16" s="115" t="str">
        <f>IF(H16="","",VLOOKUP(H16,名簿!$J:$O,2,0))</f>
        <v/>
      </c>
      <c r="Z16" s="116" t="str">
        <f>IF(H16="","",VLOOKUP(H16,名簿!$J:$O,4,0))</f>
        <v/>
      </c>
      <c r="AA16" s="114" t="str">
        <f>IF(I16="","",VLOOKUP(I16,名簿!$J:$O,1,0))</f>
        <v/>
      </c>
      <c r="AB16" s="115" t="str">
        <f>IF(I16="","",VLOOKUP(I16,名簿!$J:$O,2,0))</f>
        <v/>
      </c>
      <c r="AC16" s="117" t="str">
        <f>IF(I16="","",VLOOKUP(I16,名簿!$J:$O,4,0))</f>
        <v/>
      </c>
      <c r="AD16" s="118"/>
      <c r="AE16" s="119" t="str">
        <f>IF(AD16=0,"",RANK(AD16,AD4:AD17,1))</f>
        <v/>
      </c>
      <c r="AF16" s="119" t="str">
        <f t="shared" si="0"/>
        <v/>
      </c>
      <c r="AG16" s="120">
        <v>4</v>
      </c>
    </row>
    <row r="17" spans="1:33" s="108" customFormat="1" ht="15" customHeight="1">
      <c r="A17" s="249"/>
      <c r="B17" s="172" t="s">
        <v>1497</v>
      </c>
      <c r="C17" s="109" t="s">
        <v>1485</v>
      </c>
      <c r="D17" s="110"/>
      <c r="E17" s="110"/>
      <c r="F17" s="110"/>
      <c r="G17" s="110"/>
      <c r="H17" s="110"/>
      <c r="I17" s="111"/>
      <c r="J17" s="112"/>
      <c r="K17" s="113" t="str">
        <f>IF($D17="","",VLOOKUP($D17,名簿!$J:$O,6,0)&amp;C17)</f>
        <v/>
      </c>
      <c r="L17" s="114" t="str">
        <f>IF(D17="","",VLOOKUP(D17,名簿!$J:$O,1,0))</f>
        <v/>
      </c>
      <c r="M17" s="115" t="str">
        <f>IF(D17="","",VLOOKUP(D17,名簿!$J:$O,2,0))</f>
        <v/>
      </c>
      <c r="N17" s="116" t="str">
        <f>IF(D17="","",VLOOKUP(D17,名簿!$J:$O,4,0))</f>
        <v/>
      </c>
      <c r="O17" s="114" t="str">
        <f>IF(E17="","",VLOOKUP(E17,名簿!$J:$O,1,0))</f>
        <v/>
      </c>
      <c r="P17" s="115" t="str">
        <f>IF(E17="","",VLOOKUP(E17,名簿!$J:$O,2,0))</f>
        <v/>
      </c>
      <c r="Q17" s="116" t="str">
        <f>IF(E17="","",VLOOKUP(E17,名簿!$J:$O,4,0))</f>
        <v/>
      </c>
      <c r="R17" s="114" t="str">
        <f>IF(F17="","",VLOOKUP(F17,名簿!$J:$O,1,0))</f>
        <v/>
      </c>
      <c r="S17" s="115" t="str">
        <f>IF(F17="","",VLOOKUP(F17,名簿!$J:$O,2,0))</f>
        <v/>
      </c>
      <c r="T17" s="116" t="str">
        <f>IF(F17="","",VLOOKUP(F17,名簿!$J:$O,4,0))</f>
        <v/>
      </c>
      <c r="U17" s="114" t="str">
        <f>IF(G17="","",VLOOKUP(G17,名簿!$J:$O,1,0))</f>
        <v/>
      </c>
      <c r="V17" s="115" t="str">
        <f>IF(G17="","",VLOOKUP(G17,名簿!$J:$O,2,0))</f>
        <v/>
      </c>
      <c r="W17" s="116" t="str">
        <f>IF(G17="","",VLOOKUP(G17,名簿!$J:$O,4,0))</f>
        <v/>
      </c>
      <c r="X17" s="114" t="str">
        <f>IF(H17="","",VLOOKUP(H17,名簿!$J:$O,1,0))</f>
        <v/>
      </c>
      <c r="Y17" s="115" t="str">
        <f>IF(H17="","",VLOOKUP(H17,名簿!$J:$O,2,0))</f>
        <v/>
      </c>
      <c r="Z17" s="116" t="str">
        <f>IF(H17="","",VLOOKUP(H17,名簿!$J:$O,4,0))</f>
        <v/>
      </c>
      <c r="AA17" s="114" t="str">
        <f>IF(I17="","",VLOOKUP(I17,名簿!$J:$O,1,0))</f>
        <v/>
      </c>
      <c r="AB17" s="115" t="str">
        <f>IF(I17="","",VLOOKUP(I17,名簿!$J:$O,2,0))</f>
        <v/>
      </c>
      <c r="AC17" s="117" t="str">
        <f>IF(I17="","",VLOOKUP(I17,名簿!$J:$O,4,0))</f>
        <v/>
      </c>
      <c r="AD17" s="118"/>
      <c r="AE17" s="119" t="str">
        <f>IF(AD17=0,"",RANK(AD17,AD4:AD17,1))</f>
        <v/>
      </c>
      <c r="AF17" s="119" t="str">
        <f t="shared" si="0"/>
        <v/>
      </c>
      <c r="AG17" s="120">
        <v>5</v>
      </c>
    </row>
    <row r="18" spans="1:33" s="108" customFormat="1" ht="0.75" customHeight="1">
      <c r="A18" s="147"/>
      <c r="B18" s="172"/>
      <c r="C18" s="152"/>
      <c r="D18" s="148"/>
      <c r="E18" s="148"/>
      <c r="F18" s="148"/>
      <c r="G18" s="148"/>
      <c r="H18" s="148"/>
      <c r="I18" s="149"/>
      <c r="J18" s="150"/>
      <c r="K18" s="153"/>
      <c r="L18" s="154"/>
      <c r="M18" s="155"/>
      <c r="N18" s="156"/>
      <c r="O18" s="154"/>
      <c r="P18" s="155"/>
      <c r="Q18" s="156"/>
      <c r="R18" s="154"/>
      <c r="S18" s="155"/>
      <c r="T18" s="156"/>
      <c r="U18" s="154"/>
      <c r="V18" s="155"/>
      <c r="W18" s="156"/>
      <c r="X18" s="154"/>
      <c r="Y18" s="155"/>
      <c r="Z18" s="156"/>
      <c r="AA18" s="154"/>
      <c r="AB18" s="155"/>
      <c r="AC18" s="157"/>
      <c r="AD18" s="180"/>
      <c r="AE18" s="181"/>
      <c r="AF18" s="181"/>
      <c r="AG18" s="182"/>
    </row>
    <row r="19" spans="1:33" ht="15" customHeight="1">
      <c r="A19" s="250" t="s">
        <v>1487</v>
      </c>
      <c r="B19" s="151" t="s">
        <v>1498</v>
      </c>
      <c r="C19" s="121" t="s">
        <v>1472</v>
      </c>
      <c r="D19" s="97"/>
      <c r="E19" s="97"/>
      <c r="F19" s="97"/>
      <c r="G19" s="97"/>
      <c r="H19" s="97"/>
      <c r="I19" s="98"/>
      <c r="J19" s="99"/>
      <c r="K19" s="122" t="str">
        <f>IF($D19="","",VLOOKUP($D19,名簿!$J:$O,6,0)&amp;C19)</f>
        <v/>
      </c>
      <c r="L19" s="123" t="str">
        <f>IF(D19="","",VLOOKUP(D19,名簿!$J:$O,1,0))</f>
        <v/>
      </c>
      <c r="M19" s="124" t="str">
        <f>IF(D19="","",VLOOKUP(D19,名簿!$J:$O,2,0))</f>
        <v/>
      </c>
      <c r="N19" s="125" t="str">
        <f>IF(D19="","",VLOOKUP(D19,名簿!$J:$O,4,0))</f>
        <v/>
      </c>
      <c r="O19" s="123" t="str">
        <f>IF(E19="","",VLOOKUP(E19,名簿!$J:$O,1,0))</f>
        <v/>
      </c>
      <c r="P19" s="124" t="str">
        <f>IF(E19="","",VLOOKUP(E19,名簿!$J:$O,2,0))</f>
        <v/>
      </c>
      <c r="Q19" s="125" t="str">
        <f>IF(E19="","",VLOOKUP(E19,名簿!$J:$O,4,0))</f>
        <v/>
      </c>
      <c r="R19" s="123" t="str">
        <f>IF(F19="","",VLOOKUP(F19,名簿!$J:$O,1,0))</f>
        <v/>
      </c>
      <c r="S19" s="124" t="str">
        <f>IF(F19="","",VLOOKUP(F19,名簿!$J:$O,2,0))</f>
        <v/>
      </c>
      <c r="T19" s="125" t="str">
        <f>IF(F19="","",VLOOKUP(F19,名簿!$J:$O,4,0))</f>
        <v/>
      </c>
      <c r="U19" s="123" t="str">
        <f>IF(G19="","",VLOOKUP(G19,名簿!$J:$O,1,0))</f>
        <v/>
      </c>
      <c r="V19" s="124" t="str">
        <f>IF(G19="","",VLOOKUP(G19,名簿!$J:$O,2,0))</f>
        <v/>
      </c>
      <c r="W19" s="125" t="str">
        <f>IF(G19="","",VLOOKUP(G19,名簿!$J:$O,4,0))</f>
        <v/>
      </c>
      <c r="X19" s="123" t="str">
        <f>IF(H19="","",VLOOKUP(H19,名簿!$J:$O,1,0))</f>
        <v/>
      </c>
      <c r="Y19" s="124" t="str">
        <f>IF(H19="","",VLOOKUP(H19,名簿!$J:$O,2,0))</f>
        <v/>
      </c>
      <c r="Z19" s="125" t="str">
        <f>IF(H19="","",VLOOKUP(H19,名簿!$J:$O,4,0))</f>
        <v/>
      </c>
      <c r="AA19" s="123" t="str">
        <f>IF(I19="","",VLOOKUP(I19,名簿!$J:$O,1,0))</f>
        <v/>
      </c>
      <c r="AB19" s="124" t="str">
        <f>IF(I19="","",VLOOKUP(I19,名簿!$J:$O,2,0))</f>
        <v/>
      </c>
      <c r="AC19" s="126" t="str">
        <f>IF(I19="","",VLOOKUP(I19,名簿!$J:$O,4,0))</f>
        <v/>
      </c>
      <c r="AD19" s="127"/>
      <c r="AE19" s="128" t="str">
        <f>IF(AD19=0,"",RANK(AD19,AD19:AD24,1))</f>
        <v/>
      </c>
      <c r="AF19" s="106" t="str">
        <f t="shared" si="0"/>
        <v/>
      </c>
      <c r="AG19" s="107">
        <v>9</v>
      </c>
    </row>
    <row r="20" spans="1:33" ht="15" customHeight="1">
      <c r="A20" s="251"/>
      <c r="B20" s="151" t="s">
        <v>1498</v>
      </c>
      <c r="C20" s="129" t="s">
        <v>1473</v>
      </c>
      <c r="D20" s="110"/>
      <c r="E20" s="110"/>
      <c r="F20" s="110"/>
      <c r="G20" s="110"/>
      <c r="H20" s="110"/>
      <c r="I20" s="111"/>
      <c r="J20" s="112"/>
      <c r="K20" s="130" t="str">
        <f>IF($D20="","",VLOOKUP($D20,名簿!$J:$O,6,0)&amp;C20)</f>
        <v/>
      </c>
      <c r="L20" s="131" t="str">
        <f>IF(D20="","",VLOOKUP(D20,名簿!$J:$O,1,0))</f>
        <v/>
      </c>
      <c r="M20" s="132" t="str">
        <f>IF(D20="","",VLOOKUP(D20,名簿!$J:$O,2,0))</f>
        <v/>
      </c>
      <c r="N20" s="133" t="str">
        <f>IF(D20="","",VLOOKUP(D20,名簿!$J:$O,4,0))</f>
        <v/>
      </c>
      <c r="O20" s="131" t="str">
        <f>IF(E20="","",VLOOKUP(E20,名簿!$J:$O,1,0))</f>
        <v/>
      </c>
      <c r="P20" s="132" t="str">
        <f>IF(E20="","",VLOOKUP(E20,名簿!$J:$O,2,0))</f>
        <v/>
      </c>
      <c r="Q20" s="133" t="str">
        <f>IF(E20="","",VLOOKUP(E20,名簿!$J:$O,4,0))</f>
        <v/>
      </c>
      <c r="R20" s="131" t="str">
        <f>IF(F20="","",VLOOKUP(F20,名簿!$J:$O,1,0))</f>
        <v/>
      </c>
      <c r="S20" s="132" t="str">
        <f>IF(F20="","",VLOOKUP(F20,名簿!$J:$O,2,0))</f>
        <v/>
      </c>
      <c r="T20" s="133" t="str">
        <f>IF(F20="","",VLOOKUP(F20,名簿!$J:$O,4,0))</f>
        <v/>
      </c>
      <c r="U20" s="131" t="str">
        <f>IF(G20="","",VLOOKUP(G20,名簿!$J:$O,1,0))</f>
        <v/>
      </c>
      <c r="V20" s="132" t="str">
        <f>IF(G20="","",VLOOKUP(G20,名簿!$J:$O,2,0))</f>
        <v/>
      </c>
      <c r="W20" s="133" t="str">
        <f>IF(G20="","",VLOOKUP(G20,名簿!$J:$O,4,0))</f>
        <v/>
      </c>
      <c r="X20" s="131" t="str">
        <f>IF(H20="","",VLOOKUP(H20,名簿!$J:$O,1,0))</f>
        <v/>
      </c>
      <c r="Y20" s="132" t="str">
        <f>IF(H20="","",VLOOKUP(H20,名簿!$J:$O,2,0))</f>
        <v/>
      </c>
      <c r="Z20" s="133" t="str">
        <f>IF(H20="","",VLOOKUP(H20,名簿!$J:$O,4,0))</f>
        <v/>
      </c>
      <c r="AA20" s="131" t="str">
        <f>IF(I20="","",VLOOKUP(I20,名簿!$J:$O,1,0))</f>
        <v/>
      </c>
      <c r="AB20" s="132" t="str">
        <f>IF(I20="","",VLOOKUP(I20,名簿!$J:$O,2,0))</f>
        <v/>
      </c>
      <c r="AC20" s="134" t="str">
        <f>IF(I20="","",VLOOKUP(I20,名簿!$J:$O,4,0))</f>
        <v/>
      </c>
      <c r="AD20" s="135"/>
      <c r="AE20" s="136" t="str">
        <f>IF(AD20=0,"",RANK(AD20,AD19:AD24,1))</f>
        <v/>
      </c>
      <c r="AF20" s="119" t="str">
        <f t="shared" si="0"/>
        <v/>
      </c>
      <c r="AG20" s="120">
        <v>10</v>
      </c>
    </row>
    <row r="21" spans="1:33" ht="15" customHeight="1">
      <c r="A21" s="251"/>
      <c r="B21" s="151" t="s">
        <v>1498</v>
      </c>
      <c r="C21" s="129" t="s">
        <v>1474</v>
      </c>
      <c r="D21" s="110"/>
      <c r="E21" s="110"/>
      <c r="F21" s="110"/>
      <c r="G21" s="110"/>
      <c r="H21" s="110"/>
      <c r="I21" s="111"/>
      <c r="J21" s="112"/>
      <c r="K21" s="130" t="str">
        <f>IF($D21="","",VLOOKUP($D21,名簿!$J:$O,6,0)&amp;C21)</f>
        <v/>
      </c>
      <c r="L21" s="131" t="str">
        <f>IF(D21="","",VLOOKUP(D21,名簿!$J:$O,1,0))</f>
        <v/>
      </c>
      <c r="M21" s="132" t="str">
        <f>IF(D21="","",VLOOKUP(D21,名簿!$J:$O,2,0))</f>
        <v/>
      </c>
      <c r="N21" s="133" t="str">
        <f>IF(D21="","",VLOOKUP(D21,名簿!$J:$O,4,0))</f>
        <v/>
      </c>
      <c r="O21" s="131" t="str">
        <f>IF(E21="","",VLOOKUP(E21,名簿!$J:$O,1,0))</f>
        <v/>
      </c>
      <c r="P21" s="132" t="str">
        <f>IF(E21="","",VLOOKUP(E21,名簿!$J:$O,2,0))</f>
        <v/>
      </c>
      <c r="Q21" s="133" t="str">
        <f>IF(E21="","",VLOOKUP(E21,名簿!$J:$O,4,0))</f>
        <v/>
      </c>
      <c r="R21" s="131" t="str">
        <f>IF(F21="","",VLOOKUP(F21,名簿!$J:$O,1,0))</f>
        <v/>
      </c>
      <c r="S21" s="132" t="str">
        <f>IF(F21="","",VLOOKUP(F21,名簿!$J:$O,2,0))</f>
        <v/>
      </c>
      <c r="T21" s="133" t="str">
        <f>IF(F21="","",VLOOKUP(F21,名簿!$J:$O,4,0))</f>
        <v/>
      </c>
      <c r="U21" s="131" t="str">
        <f>IF(G21="","",VLOOKUP(G21,名簿!$J:$O,1,0))</f>
        <v/>
      </c>
      <c r="V21" s="132" t="str">
        <f>IF(G21="","",VLOOKUP(G21,名簿!$J:$O,2,0))</f>
        <v/>
      </c>
      <c r="W21" s="133" t="str">
        <f>IF(G21="","",VLOOKUP(G21,名簿!$J:$O,4,0))</f>
        <v/>
      </c>
      <c r="X21" s="131" t="str">
        <f>IF(H21="","",VLOOKUP(H21,名簿!$J:$O,1,0))</f>
        <v/>
      </c>
      <c r="Y21" s="132" t="str">
        <f>IF(H21="","",VLOOKUP(H21,名簿!$J:$O,2,0))</f>
        <v/>
      </c>
      <c r="Z21" s="133" t="str">
        <f>IF(H21="","",VLOOKUP(H21,名簿!$J:$O,4,0))</f>
        <v/>
      </c>
      <c r="AA21" s="131" t="str">
        <f>IF(I21="","",VLOOKUP(I21,名簿!$J:$O,1,0))</f>
        <v/>
      </c>
      <c r="AB21" s="132" t="str">
        <f>IF(I21="","",VLOOKUP(I21,名簿!$J:$O,2,0))</f>
        <v/>
      </c>
      <c r="AC21" s="134" t="str">
        <f>IF(I21="","",VLOOKUP(I21,名簿!$J:$O,4,0))</f>
        <v/>
      </c>
      <c r="AD21" s="135"/>
      <c r="AE21" s="136" t="str">
        <f>IF(AD21=0,"",RANK(AD21,AD19:AD24,1))</f>
        <v/>
      </c>
      <c r="AF21" s="119" t="str">
        <f t="shared" si="0"/>
        <v/>
      </c>
      <c r="AG21" s="120">
        <v>11</v>
      </c>
    </row>
    <row r="22" spans="1:33">
      <c r="A22" s="251"/>
      <c r="B22" s="151" t="s">
        <v>1498</v>
      </c>
      <c r="C22" s="129" t="s">
        <v>1475</v>
      </c>
      <c r="D22" s="110"/>
      <c r="E22" s="110"/>
      <c r="F22" s="110"/>
      <c r="G22" s="110"/>
      <c r="H22" s="110"/>
      <c r="I22" s="111"/>
      <c r="J22" s="112"/>
      <c r="K22" s="130" t="str">
        <f>IF($D22="","",VLOOKUP($D22,名簿!$J:$O,6,0)&amp;C22)</f>
        <v/>
      </c>
      <c r="L22" s="131" t="str">
        <f>IF(D22="","",VLOOKUP(D22,名簿!$J:$O,1,0))</f>
        <v/>
      </c>
      <c r="M22" s="132" t="str">
        <f>IF(D22="","",VLOOKUP(D22,名簿!$J:$O,2,0))</f>
        <v/>
      </c>
      <c r="N22" s="133" t="str">
        <f>IF(D22="","",VLOOKUP(D22,名簿!$J:$O,4,0))</f>
        <v/>
      </c>
      <c r="O22" s="131" t="str">
        <f>IF(E22="","",VLOOKUP(E22,名簿!$J:$O,1,0))</f>
        <v/>
      </c>
      <c r="P22" s="132" t="str">
        <f>IF(E22="","",VLOOKUP(E22,名簿!$J:$O,2,0))</f>
        <v/>
      </c>
      <c r="Q22" s="133" t="str">
        <f>IF(E22="","",VLOOKUP(E22,名簿!$J:$O,4,0))</f>
        <v/>
      </c>
      <c r="R22" s="131" t="str">
        <f>IF(F22="","",VLOOKUP(F22,名簿!$J:$O,1,0))</f>
        <v/>
      </c>
      <c r="S22" s="132" t="str">
        <f>IF(F22="","",VLOOKUP(F22,名簿!$J:$O,2,0))</f>
        <v/>
      </c>
      <c r="T22" s="133" t="str">
        <f>IF(F22="","",VLOOKUP(F22,名簿!$J:$O,4,0))</f>
        <v/>
      </c>
      <c r="U22" s="131" t="str">
        <f>IF(G22="","",VLOOKUP(G22,名簿!$J:$O,1,0))</f>
        <v/>
      </c>
      <c r="V22" s="132" t="str">
        <f>IF(G22="","",VLOOKUP(G22,名簿!$J:$O,2,0))</f>
        <v/>
      </c>
      <c r="W22" s="133" t="str">
        <f>IF(G22="","",VLOOKUP(G22,名簿!$J:$O,4,0))</f>
        <v/>
      </c>
      <c r="X22" s="131" t="str">
        <f>IF(H22="","",VLOOKUP(H22,名簿!$J:$O,1,0))</f>
        <v/>
      </c>
      <c r="Y22" s="132" t="str">
        <f>IF(H22="","",VLOOKUP(H22,名簿!$J:$O,2,0))</f>
        <v/>
      </c>
      <c r="Z22" s="133" t="str">
        <f>IF(H22="","",VLOOKUP(H22,名簿!$J:$O,4,0))</f>
        <v/>
      </c>
      <c r="AA22" s="131" t="str">
        <f>IF(I22="","",VLOOKUP(I22,名簿!$J:$O,1,0))</f>
        <v/>
      </c>
      <c r="AB22" s="132" t="str">
        <f>IF(I22="","",VLOOKUP(I22,名簿!$J:$O,2,0))</f>
        <v/>
      </c>
      <c r="AC22" s="134" t="str">
        <f>IF(I22="","",VLOOKUP(I22,名簿!$J:$O,4,0))</f>
        <v/>
      </c>
      <c r="AD22" s="135"/>
      <c r="AE22" s="136" t="str">
        <f>IF(AD22=0,"",RANK(AD22,AD19:AD24,1))</f>
        <v/>
      </c>
      <c r="AF22" s="119" t="str">
        <f t="shared" si="0"/>
        <v/>
      </c>
      <c r="AG22" s="120">
        <v>12</v>
      </c>
    </row>
    <row r="23" spans="1:33">
      <c r="A23" s="251"/>
      <c r="B23" s="151" t="s">
        <v>1498</v>
      </c>
      <c r="C23" s="129" t="s">
        <v>1476</v>
      </c>
      <c r="D23" s="110"/>
      <c r="E23" s="110"/>
      <c r="F23" s="110"/>
      <c r="G23" s="110"/>
      <c r="H23" s="110"/>
      <c r="I23" s="111"/>
      <c r="J23" s="112"/>
      <c r="K23" s="130" t="str">
        <f>IF($D23="","",VLOOKUP($D23,名簿!$J:$O,6,0)&amp;C23)</f>
        <v/>
      </c>
      <c r="L23" s="131" t="str">
        <f>IF(D23="","",VLOOKUP(D23,名簿!$J:$O,1,0))</f>
        <v/>
      </c>
      <c r="M23" s="132" t="str">
        <f>IF(D23="","",VLOOKUP(D23,名簿!$J:$O,2,0))</f>
        <v/>
      </c>
      <c r="N23" s="133" t="str">
        <f>IF(D23="","",VLOOKUP(D23,名簿!$J:$O,4,0))</f>
        <v/>
      </c>
      <c r="O23" s="131" t="str">
        <f>IF(E23="","",VLOOKUP(E23,名簿!$J:$O,1,0))</f>
        <v/>
      </c>
      <c r="P23" s="132" t="str">
        <f>IF(E23="","",VLOOKUP(E23,名簿!$J:$O,2,0))</f>
        <v/>
      </c>
      <c r="Q23" s="133" t="str">
        <f>IF(E23="","",VLOOKUP(E23,名簿!$J:$O,4,0))</f>
        <v/>
      </c>
      <c r="R23" s="131" t="str">
        <f>IF(F23="","",VLOOKUP(F23,名簿!$J:$O,1,0))</f>
        <v/>
      </c>
      <c r="S23" s="132" t="str">
        <f>IF(F23="","",VLOOKUP(F23,名簿!$J:$O,2,0))</f>
        <v/>
      </c>
      <c r="T23" s="133" t="str">
        <f>IF(F23="","",VLOOKUP(F23,名簿!$J:$O,4,0))</f>
        <v/>
      </c>
      <c r="U23" s="131" t="str">
        <f>IF(G23="","",VLOOKUP(G23,名簿!$J:$O,1,0))</f>
        <v/>
      </c>
      <c r="V23" s="132" t="str">
        <f>IF(G23="","",VLOOKUP(G23,名簿!$J:$O,2,0))</f>
        <v/>
      </c>
      <c r="W23" s="133" t="str">
        <f>IF(G23="","",VLOOKUP(G23,名簿!$J:$O,4,0))</f>
        <v/>
      </c>
      <c r="X23" s="131" t="str">
        <f>IF(H23="","",VLOOKUP(H23,名簿!$J:$O,1,0))</f>
        <v/>
      </c>
      <c r="Y23" s="132" t="str">
        <f>IF(H23="","",VLOOKUP(H23,名簿!$J:$O,2,0))</f>
        <v/>
      </c>
      <c r="Z23" s="133" t="str">
        <f>IF(H23="","",VLOOKUP(H23,名簿!$J:$O,4,0))</f>
        <v/>
      </c>
      <c r="AA23" s="131" t="str">
        <f>IF(I23="","",VLOOKUP(I23,名簿!$J:$O,1,0))</f>
        <v/>
      </c>
      <c r="AB23" s="132" t="str">
        <f>IF(I23="","",VLOOKUP(I23,名簿!$J:$O,2,0))</f>
        <v/>
      </c>
      <c r="AC23" s="134" t="str">
        <f>IF(I23="","",VLOOKUP(I23,名簿!$J:$O,4,0))</f>
        <v/>
      </c>
      <c r="AD23" s="135"/>
      <c r="AE23" s="136" t="str">
        <f>IF(AD23=0,"",RANK(AD23,AD19:AD24,1))</f>
        <v/>
      </c>
      <c r="AF23" s="119" t="str">
        <f t="shared" si="0"/>
        <v/>
      </c>
      <c r="AG23" s="120">
        <v>13</v>
      </c>
    </row>
    <row r="24" spans="1:33">
      <c r="A24" s="251"/>
      <c r="B24" s="151" t="s">
        <v>1498</v>
      </c>
      <c r="C24" s="129" t="s">
        <v>1481</v>
      </c>
      <c r="D24" s="110"/>
      <c r="E24" s="110"/>
      <c r="F24" s="110"/>
      <c r="G24" s="110"/>
      <c r="H24" s="110"/>
      <c r="I24" s="111"/>
      <c r="J24" s="112"/>
      <c r="K24" s="130" t="str">
        <f>IF($D24="","",VLOOKUP($D24,名簿!$J:$O,6,0)&amp;C24)</f>
        <v/>
      </c>
      <c r="L24" s="131" t="str">
        <f>IF(D24="","",VLOOKUP(D24,名簿!$J:$O,1,0))</f>
        <v/>
      </c>
      <c r="M24" s="132" t="str">
        <f>IF(D24="","",VLOOKUP(D24,名簿!$J:$O,2,0))</f>
        <v/>
      </c>
      <c r="N24" s="133" t="str">
        <f>IF(D24="","",VLOOKUP(D24,名簿!$J:$O,4,0))</f>
        <v/>
      </c>
      <c r="O24" s="131" t="str">
        <f>IF(E24="","",VLOOKUP(E24,名簿!$J:$O,1,0))</f>
        <v/>
      </c>
      <c r="P24" s="132" t="str">
        <f>IF(E24="","",VLOOKUP(E24,名簿!$J:$O,2,0))</f>
        <v/>
      </c>
      <c r="Q24" s="133" t="str">
        <f>IF(E24="","",VLOOKUP(E24,名簿!$J:$O,4,0))</f>
        <v/>
      </c>
      <c r="R24" s="131" t="str">
        <f>IF(F24="","",VLOOKUP(F24,名簿!$J:$O,1,0))</f>
        <v/>
      </c>
      <c r="S24" s="132" t="str">
        <f>IF(F24="","",VLOOKUP(F24,名簿!$J:$O,2,0))</f>
        <v/>
      </c>
      <c r="T24" s="133" t="str">
        <f>IF(F24="","",VLOOKUP(F24,名簿!$J:$O,4,0))</f>
        <v/>
      </c>
      <c r="U24" s="131" t="str">
        <f>IF(G24="","",VLOOKUP(G24,名簿!$J:$O,1,0))</f>
        <v/>
      </c>
      <c r="V24" s="132" t="str">
        <f>IF(G24="","",VLOOKUP(G24,名簿!$J:$O,2,0))</f>
        <v/>
      </c>
      <c r="W24" s="133" t="str">
        <f>IF(G24="","",VLOOKUP(G24,名簿!$J:$O,4,0))</f>
        <v/>
      </c>
      <c r="X24" s="131" t="str">
        <f>IF(H24="","",VLOOKUP(H24,名簿!$J:$O,1,0))</f>
        <v/>
      </c>
      <c r="Y24" s="132" t="str">
        <f>IF(H24="","",VLOOKUP(H24,名簿!$J:$O,2,0))</f>
        <v/>
      </c>
      <c r="Z24" s="133" t="str">
        <f>IF(H24="","",VLOOKUP(H24,名簿!$J:$O,4,0))</f>
        <v/>
      </c>
      <c r="AA24" s="131" t="str">
        <f>IF(I24="","",VLOOKUP(I24,名簿!$J:$O,1,0))</f>
        <v/>
      </c>
      <c r="AB24" s="132" t="str">
        <f>IF(I24="","",VLOOKUP(I24,名簿!$J:$O,2,0))</f>
        <v/>
      </c>
      <c r="AC24" s="134" t="str">
        <f>IF(I24="","",VLOOKUP(I24,名簿!$J:$O,4,0))</f>
        <v/>
      </c>
      <c r="AD24" s="135"/>
      <c r="AE24" s="136" t="str">
        <f>IF(AD24=0,"",RANK(AD24,AD19:AD24,1))</f>
        <v/>
      </c>
      <c r="AF24" s="119" t="str">
        <f t="shared" si="0"/>
        <v/>
      </c>
      <c r="AG24" s="120">
        <v>14</v>
      </c>
    </row>
    <row r="25" spans="1:33" ht="15" customHeight="1">
      <c r="A25" s="251"/>
      <c r="B25" s="151" t="s">
        <v>1498</v>
      </c>
      <c r="C25" s="129" t="s">
        <v>1482</v>
      </c>
      <c r="D25" s="110"/>
      <c r="E25" s="110"/>
      <c r="F25" s="110"/>
      <c r="G25" s="110"/>
      <c r="H25" s="110"/>
      <c r="I25" s="111"/>
      <c r="J25" s="112"/>
      <c r="K25" s="130" t="str">
        <f>IF($D25="","",VLOOKUP($D25,名簿!$J:$O,6,0)&amp;C25)</f>
        <v/>
      </c>
      <c r="L25" s="131" t="str">
        <f>IF(D25="","",VLOOKUP(D25,名簿!$J:$O,1,0))</f>
        <v/>
      </c>
      <c r="M25" s="132" t="str">
        <f>IF(D25="","",VLOOKUP(D25,名簿!$J:$O,2,0))</f>
        <v/>
      </c>
      <c r="N25" s="133" t="str">
        <f>IF(D25="","",VLOOKUP(D25,名簿!$J:$O,4,0))</f>
        <v/>
      </c>
      <c r="O25" s="131" t="str">
        <f>IF(E25="","",VLOOKUP(E25,名簿!$J:$O,1,0))</f>
        <v/>
      </c>
      <c r="P25" s="132" t="str">
        <f>IF(E25="","",VLOOKUP(E25,名簿!$J:$O,2,0))</f>
        <v/>
      </c>
      <c r="Q25" s="133" t="str">
        <f>IF(E25="","",VLOOKUP(E25,名簿!$J:$O,4,0))</f>
        <v/>
      </c>
      <c r="R25" s="131" t="str">
        <f>IF(F25="","",VLOOKUP(F25,名簿!$J:$O,1,0))</f>
        <v/>
      </c>
      <c r="S25" s="132" t="str">
        <f>IF(F25="","",VLOOKUP(F25,名簿!$J:$O,2,0))</f>
        <v/>
      </c>
      <c r="T25" s="133" t="str">
        <f>IF(F25="","",VLOOKUP(F25,名簿!$J:$O,4,0))</f>
        <v/>
      </c>
      <c r="U25" s="131" t="str">
        <f>IF(G25="","",VLOOKUP(G25,名簿!$J:$O,1,0))</f>
        <v/>
      </c>
      <c r="V25" s="132" t="str">
        <f>IF(G25="","",VLOOKUP(G25,名簿!$J:$O,2,0))</f>
        <v/>
      </c>
      <c r="W25" s="133" t="str">
        <f>IF(G25="","",VLOOKUP(G25,名簿!$J:$O,4,0))</f>
        <v/>
      </c>
      <c r="X25" s="131" t="str">
        <f>IF(H25="","",VLOOKUP(H25,名簿!$J:$O,1,0))</f>
        <v/>
      </c>
      <c r="Y25" s="132" t="str">
        <f>IF(H25="","",VLOOKUP(H25,名簿!$J:$O,2,0))</f>
        <v/>
      </c>
      <c r="Z25" s="133" t="str">
        <f>IF(H25="","",VLOOKUP(H25,名簿!$J:$O,4,0))</f>
        <v/>
      </c>
      <c r="AA25" s="131" t="str">
        <f>IF(I25="","",VLOOKUP(I25,名簿!$J:$O,1,0))</f>
        <v/>
      </c>
      <c r="AB25" s="132" t="str">
        <f>IF(I25="","",VLOOKUP(I25,名簿!$J:$O,2,0))</f>
        <v/>
      </c>
      <c r="AC25" s="134" t="str">
        <f>IF(I25="","",VLOOKUP(I25,名簿!$J:$O,4,0))</f>
        <v/>
      </c>
      <c r="AD25" s="135"/>
      <c r="AE25" s="136" t="str">
        <f>IF(AD25=0,"",RANK(AD25,AD6:AD28,1))</f>
        <v/>
      </c>
      <c r="AF25" s="119" t="str">
        <f t="shared" si="0"/>
        <v/>
      </c>
      <c r="AG25" s="120">
        <v>10</v>
      </c>
    </row>
    <row r="26" spans="1:33" ht="15" customHeight="1">
      <c r="A26" s="251"/>
      <c r="B26" s="151" t="s">
        <v>1498</v>
      </c>
      <c r="C26" s="129" t="s">
        <v>1483</v>
      </c>
      <c r="D26" s="110"/>
      <c r="E26" s="110"/>
      <c r="F26" s="110"/>
      <c r="G26" s="110"/>
      <c r="H26" s="110"/>
      <c r="I26" s="111"/>
      <c r="J26" s="112"/>
      <c r="K26" s="130" t="str">
        <f>IF($D26="","",VLOOKUP($D26,名簿!$J:$O,6,0)&amp;C26)</f>
        <v/>
      </c>
      <c r="L26" s="131" t="str">
        <f>IF(D26="","",VLOOKUP(D26,名簿!$J:$O,1,0))</f>
        <v/>
      </c>
      <c r="M26" s="132" t="str">
        <f>IF(D26="","",VLOOKUP(D26,名簿!$J:$O,2,0))</f>
        <v/>
      </c>
      <c r="N26" s="133" t="str">
        <f>IF(D26="","",VLOOKUP(D26,名簿!$J:$O,4,0))</f>
        <v/>
      </c>
      <c r="O26" s="131" t="str">
        <f>IF(E26="","",VLOOKUP(E26,名簿!$J:$O,1,0))</f>
        <v/>
      </c>
      <c r="P26" s="132" t="str">
        <f>IF(E26="","",VLOOKUP(E26,名簿!$J:$O,2,0))</f>
        <v/>
      </c>
      <c r="Q26" s="133" t="str">
        <f>IF(E26="","",VLOOKUP(E26,名簿!$J:$O,4,0))</f>
        <v/>
      </c>
      <c r="R26" s="131" t="str">
        <f>IF(F26="","",VLOOKUP(F26,名簿!$J:$O,1,0))</f>
        <v/>
      </c>
      <c r="S26" s="132" t="str">
        <f>IF(F26="","",VLOOKUP(F26,名簿!$J:$O,2,0))</f>
        <v/>
      </c>
      <c r="T26" s="133" t="str">
        <f>IF(F26="","",VLOOKUP(F26,名簿!$J:$O,4,0))</f>
        <v/>
      </c>
      <c r="U26" s="131" t="str">
        <f>IF(G26="","",VLOOKUP(G26,名簿!$J:$O,1,0))</f>
        <v/>
      </c>
      <c r="V26" s="132" t="str">
        <f>IF(G26="","",VLOOKUP(G26,名簿!$J:$O,2,0))</f>
        <v/>
      </c>
      <c r="W26" s="133" t="str">
        <f>IF(G26="","",VLOOKUP(G26,名簿!$J:$O,4,0))</f>
        <v/>
      </c>
      <c r="X26" s="131" t="str">
        <f>IF(H26="","",VLOOKUP(H26,名簿!$J:$O,1,0))</f>
        <v/>
      </c>
      <c r="Y26" s="132" t="str">
        <f>IF(H26="","",VLOOKUP(H26,名簿!$J:$O,2,0))</f>
        <v/>
      </c>
      <c r="Z26" s="133" t="str">
        <f>IF(H26="","",VLOOKUP(H26,名簿!$J:$O,4,0))</f>
        <v/>
      </c>
      <c r="AA26" s="131" t="str">
        <f>IF(I26="","",VLOOKUP(I26,名簿!$J:$O,1,0))</f>
        <v/>
      </c>
      <c r="AB26" s="132" t="str">
        <f>IF(I26="","",VLOOKUP(I26,名簿!$J:$O,2,0))</f>
        <v/>
      </c>
      <c r="AC26" s="134" t="str">
        <f>IF(I26="","",VLOOKUP(I26,名簿!$J:$O,4,0))</f>
        <v/>
      </c>
      <c r="AD26" s="135"/>
      <c r="AE26" s="136" t="str">
        <f>IF(AD26=0,"",RANK(AD26,AD6:AD28,1))</f>
        <v/>
      </c>
      <c r="AF26" s="119" t="str">
        <f t="shared" si="0"/>
        <v/>
      </c>
      <c r="AG26" s="120">
        <v>11</v>
      </c>
    </row>
    <row r="27" spans="1:33">
      <c r="A27" s="251"/>
      <c r="B27" s="151" t="s">
        <v>1498</v>
      </c>
      <c r="C27" s="129" t="s">
        <v>1484</v>
      </c>
      <c r="D27" s="110"/>
      <c r="E27" s="110"/>
      <c r="F27" s="110"/>
      <c r="G27" s="110"/>
      <c r="H27" s="110"/>
      <c r="I27" s="111"/>
      <c r="J27" s="112"/>
      <c r="K27" s="130" t="str">
        <f>IF($D27="","",VLOOKUP($D27,名簿!$J:$O,6,0)&amp;C27)</f>
        <v/>
      </c>
      <c r="L27" s="131" t="str">
        <f>IF(D27="","",VLOOKUP(D27,名簿!$J:$O,1,0))</f>
        <v/>
      </c>
      <c r="M27" s="132" t="str">
        <f>IF(D27="","",VLOOKUP(D27,名簿!$J:$O,2,0))</f>
        <v/>
      </c>
      <c r="N27" s="133" t="str">
        <f>IF(D27="","",VLOOKUP(D27,名簿!$J:$O,4,0))</f>
        <v/>
      </c>
      <c r="O27" s="131" t="str">
        <f>IF(E27="","",VLOOKUP(E27,名簿!$J:$O,1,0))</f>
        <v/>
      </c>
      <c r="P27" s="132" t="str">
        <f>IF(E27="","",VLOOKUP(E27,名簿!$J:$O,2,0))</f>
        <v/>
      </c>
      <c r="Q27" s="133" t="str">
        <f>IF(E27="","",VLOOKUP(E27,名簿!$J:$O,4,0))</f>
        <v/>
      </c>
      <c r="R27" s="131" t="str">
        <f>IF(F27="","",VLOOKUP(F27,名簿!$J:$O,1,0))</f>
        <v/>
      </c>
      <c r="S27" s="132" t="str">
        <f>IF(F27="","",VLOOKUP(F27,名簿!$J:$O,2,0))</f>
        <v/>
      </c>
      <c r="T27" s="133" t="str">
        <f>IF(F27="","",VLOOKUP(F27,名簿!$J:$O,4,0))</f>
        <v/>
      </c>
      <c r="U27" s="131" t="str">
        <f>IF(G27="","",VLOOKUP(G27,名簿!$J:$O,1,0))</f>
        <v/>
      </c>
      <c r="V27" s="132" t="str">
        <f>IF(G27="","",VLOOKUP(G27,名簿!$J:$O,2,0))</f>
        <v/>
      </c>
      <c r="W27" s="133" t="str">
        <f>IF(G27="","",VLOOKUP(G27,名簿!$J:$O,4,0))</f>
        <v/>
      </c>
      <c r="X27" s="131" t="str">
        <f>IF(H27="","",VLOOKUP(H27,名簿!$J:$O,1,0))</f>
        <v/>
      </c>
      <c r="Y27" s="132" t="str">
        <f>IF(H27="","",VLOOKUP(H27,名簿!$J:$O,2,0))</f>
        <v/>
      </c>
      <c r="Z27" s="133" t="str">
        <f>IF(H27="","",VLOOKUP(H27,名簿!$J:$O,4,0))</f>
        <v/>
      </c>
      <c r="AA27" s="131" t="str">
        <f>IF(I27="","",VLOOKUP(I27,名簿!$J:$O,1,0))</f>
        <v/>
      </c>
      <c r="AB27" s="132" t="str">
        <f>IF(I27="","",VLOOKUP(I27,名簿!$J:$O,2,0))</f>
        <v/>
      </c>
      <c r="AC27" s="134" t="str">
        <f>IF(I27="","",VLOOKUP(I27,名簿!$J:$O,4,0))</f>
        <v/>
      </c>
      <c r="AD27" s="135"/>
      <c r="AE27" s="136" t="str">
        <f>IF(AD27=0,"",RANK(AD27,AD6:AD28,1))</f>
        <v/>
      </c>
      <c r="AF27" s="119" t="str">
        <f t="shared" si="0"/>
        <v/>
      </c>
      <c r="AG27" s="120">
        <v>12</v>
      </c>
    </row>
    <row r="28" spans="1:33">
      <c r="A28" s="251"/>
      <c r="B28" s="151" t="s">
        <v>1498</v>
      </c>
      <c r="C28" s="129" t="s">
        <v>1485</v>
      </c>
      <c r="D28" s="110"/>
      <c r="E28" s="110"/>
      <c r="F28" s="110"/>
      <c r="G28" s="110"/>
      <c r="H28" s="110"/>
      <c r="I28" s="111"/>
      <c r="J28" s="112"/>
      <c r="K28" s="130" t="str">
        <f>IF($D28="","",VLOOKUP($D28,名簿!$J:$O,6,0)&amp;C28)</f>
        <v/>
      </c>
      <c r="L28" s="131" t="str">
        <f>IF(D28="","",VLOOKUP(D28,名簿!$J:$O,1,0))</f>
        <v/>
      </c>
      <c r="M28" s="132" t="str">
        <f>IF(D28="","",VLOOKUP(D28,名簿!$J:$O,2,0))</f>
        <v/>
      </c>
      <c r="N28" s="133" t="str">
        <f>IF(D28="","",VLOOKUP(D28,名簿!$J:$O,4,0))</f>
        <v/>
      </c>
      <c r="O28" s="131" t="str">
        <f>IF(E28="","",VLOOKUP(E28,名簿!$J:$O,1,0))</f>
        <v/>
      </c>
      <c r="P28" s="132" t="str">
        <f>IF(E28="","",VLOOKUP(E28,名簿!$J:$O,2,0))</f>
        <v/>
      </c>
      <c r="Q28" s="133" t="str">
        <f>IF(E28="","",VLOOKUP(E28,名簿!$J:$O,4,0))</f>
        <v/>
      </c>
      <c r="R28" s="131" t="str">
        <f>IF(F28="","",VLOOKUP(F28,名簿!$J:$O,1,0))</f>
        <v/>
      </c>
      <c r="S28" s="132" t="str">
        <f>IF(F28="","",VLOOKUP(F28,名簿!$J:$O,2,0))</f>
        <v/>
      </c>
      <c r="T28" s="133" t="str">
        <f>IF(F28="","",VLOOKUP(F28,名簿!$J:$O,4,0))</f>
        <v/>
      </c>
      <c r="U28" s="131" t="str">
        <f>IF(G28="","",VLOOKUP(G28,名簿!$J:$O,1,0))</f>
        <v/>
      </c>
      <c r="V28" s="132" t="str">
        <f>IF(G28="","",VLOOKUP(G28,名簿!$J:$O,2,0))</f>
        <v/>
      </c>
      <c r="W28" s="133" t="str">
        <f>IF(G28="","",VLOOKUP(G28,名簿!$J:$O,4,0))</f>
        <v/>
      </c>
      <c r="X28" s="131" t="str">
        <f>IF(H28="","",VLOOKUP(H28,名簿!$J:$O,1,0))</f>
        <v/>
      </c>
      <c r="Y28" s="132" t="str">
        <f>IF(H28="","",VLOOKUP(H28,名簿!$J:$O,2,0))</f>
        <v/>
      </c>
      <c r="Z28" s="133" t="str">
        <f>IF(H28="","",VLOOKUP(H28,名簿!$J:$O,4,0))</f>
        <v/>
      </c>
      <c r="AA28" s="131" t="str">
        <f>IF(I28="","",VLOOKUP(I28,名簿!$J:$O,1,0))</f>
        <v/>
      </c>
      <c r="AB28" s="132" t="str">
        <f>IF(I28="","",VLOOKUP(I28,名簿!$J:$O,2,0))</f>
        <v/>
      </c>
      <c r="AC28" s="134" t="str">
        <f>IF(I28="","",VLOOKUP(I28,名簿!$J:$O,4,0))</f>
        <v/>
      </c>
      <c r="AD28" s="135"/>
      <c r="AE28" s="136" t="str">
        <f>IF(AD28=0,"",RANK(AD28,AD6:AD28,1))</f>
        <v/>
      </c>
      <c r="AF28" s="119" t="str">
        <f t="shared" si="0"/>
        <v/>
      </c>
      <c r="AG28" s="120">
        <v>13</v>
      </c>
    </row>
    <row r="29" spans="1:33" ht="0.75" customHeight="1">
      <c r="A29" s="178"/>
      <c r="B29" s="151"/>
      <c r="C29" s="183"/>
      <c r="D29" s="148"/>
      <c r="E29" s="148"/>
      <c r="F29" s="148"/>
      <c r="G29" s="148"/>
      <c r="H29" s="148"/>
      <c r="I29" s="149"/>
      <c r="J29" s="150"/>
      <c r="K29" s="184"/>
      <c r="L29" s="185"/>
      <c r="M29" s="186"/>
      <c r="N29" s="187"/>
      <c r="O29" s="185"/>
      <c r="P29" s="186"/>
      <c r="Q29" s="187"/>
      <c r="R29" s="185"/>
      <c r="S29" s="186"/>
      <c r="T29" s="187"/>
      <c r="U29" s="185"/>
      <c r="V29" s="186"/>
      <c r="W29" s="187"/>
      <c r="X29" s="185"/>
      <c r="Y29" s="186"/>
      <c r="Z29" s="187"/>
      <c r="AA29" s="185"/>
      <c r="AB29" s="186"/>
      <c r="AC29" s="188"/>
      <c r="AD29" s="189"/>
      <c r="AE29" s="190"/>
      <c r="AF29" s="181"/>
      <c r="AG29" s="182"/>
    </row>
    <row r="30" spans="1:33" s="108" customFormat="1">
      <c r="A30" s="248" t="s">
        <v>1479</v>
      </c>
      <c r="B30" s="172" t="s">
        <v>1499</v>
      </c>
      <c r="C30" s="96" t="s">
        <v>1471</v>
      </c>
      <c r="D30" s="97"/>
      <c r="E30" s="97"/>
      <c r="F30" s="97"/>
      <c r="G30" s="97"/>
      <c r="H30" s="97"/>
      <c r="I30" s="98"/>
      <c r="J30" s="158"/>
      <c r="K30" s="100" t="str">
        <f>IF($D30="","",VLOOKUP($D30,名簿!$J:$O,6,0)&amp;C30)</f>
        <v/>
      </c>
      <c r="L30" s="101" t="str">
        <f>IF(D30="","",VLOOKUP(D30,名簿!$J:$O,1,0))</f>
        <v/>
      </c>
      <c r="M30" s="102" t="str">
        <f>IF(D30="","",VLOOKUP(D30,名簿!$J:$O,2,0))</f>
        <v/>
      </c>
      <c r="N30" s="103" t="str">
        <f>IF(D30="","",VLOOKUP(D30,名簿!$J:$O,4,0))</f>
        <v/>
      </c>
      <c r="O30" s="101" t="str">
        <f>IF(E30="","",VLOOKUP(E30,名簿!$J:$O,1,0))</f>
        <v/>
      </c>
      <c r="P30" s="102" t="str">
        <f>IF(E30="","",VLOOKUP(E30,名簿!$J:$O,2,0))</f>
        <v/>
      </c>
      <c r="Q30" s="103" t="str">
        <f>IF(E30="","",VLOOKUP(E30,名簿!$J:$O,4,0))</f>
        <v/>
      </c>
      <c r="R30" s="101" t="str">
        <f>IF(F30="","",VLOOKUP(F30,名簿!$J:$O,1,0))</f>
        <v/>
      </c>
      <c r="S30" s="102" t="str">
        <f>IF(F30="","",VLOOKUP(F30,名簿!$J:$O,2,0))</f>
        <v/>
      </c>
      <c r="T30" s="103" t="str">
        <f>IF(F30="","",VLOOKUP(F30,名簿!$J:$O,4,0))</f>
        <v/>
      </c>
      <c r="U30" s="101" t="str">
        <f>IF(G30="","",VLOOKUP(G30,名簿!$J:$O,1,0))</f>
        <v/>
      </c>
      <c r="V30" s="102" t="str">
        <f>IF(G30="","",VLOOKUP(G30,名簿!$J:$O,2,0))</f>
        <v/>
      </c>
      <c r="W30" s="103" t="str">
        <f>IF(G30="","",VLOOKUP(G30,名簿!$J:$O,4,0))</f>
        <v/>
      </c>
      <c r="X30" s="101" t="str">
        <f>IF(H30="","",VLOOKUP(H30,名簿!$J:$O,1,0))</f>
        <v/>
      </c>
      <c r="Y30" s="102" t="str">
        <f>IF(H30="","",VLOOKUP(H30,名簿!$J:$O,2,0))</f>
        <v/>
      </c>
      <c r="Z30" s="103" t="str">
        <f>IF(H30="","",VLOOKUP(H30,名簿!$J:$O,4,0))</f>
        <v/>
      </c>
      <c r="AA30" s="101" t="str">
        <f>IF(I30="","",VLOOKUP(I30,名簿!$J:$O,1,0))</f>
        <v/>
      </c>
      <c r="AB30" s="102" t="str">
        <f>IF(I30="","",VLOOKUP(I30,名簿!$J:$O,2,0))</f>
        <v/>
      </c>
      <c r="AC30" s="104" t="str">
        <f>IF(I30="","",VLOOKUP(I30,名簿!$J:$O,4,0))</f>
        <v/>
      </c>
      <c r="AD30" s="105"/>
      <c r="AE30" s="106" t="str">
        <f>IF(AD30=0,"",RANK(AD30,AD30:AD31,1))</f>
        <v/>
      </c>
      <c r="AF30" s="106" t="str">
        <f t="shared" si="0"/>
        <v/>
      </c>
      <c r="AG30" s="107">
        <v>17</v>
      </c>
    </row>
    <row r="31" spans="1:33" s="108" customFormat="1">
      <c r="A31" s="249"/>
      <c r="B31" s="172" t="s">
        <v>1499</v>
      </c>
      <c r="C31" s="109" t="s">
        <v>1472</v>
      </c>
      <c r="D31" s="110"/>
      <c r="E31" s="110"/>
      <c r="F31" s="110"/>
      <c r="G31" s="110"/>
      <c r="H31" s="110"/>
      <c r="I31" s="111"/>
      <c r="J31" s="159"/>
      <c r="K31" s="113" t="str">
        <f>IF($D31="","",VLOOKUP($D31,名簿!$J:$O,6,0)&amp;C31)</f>
        <v/>
      </c>
      <c r="L31" s="114" t="str">
        <f>IF(D31="","",VLOOKUP(D31,名簿!$J:$O,1,0))</f>
        <v/>
      </c>
      <c r="M31" s="115" t="str">
        <f>IF(D31="","",VLOOKUP(D31,名簿!$J:$O,2,0))</f>
        <v/>
      </c>
      <c r="N31" s="116" t="str">
        <f>IF(D31="","",VLOOKUP(D31,名簿!$J:$O,4,0))</f>
        <v/>
      </c>
      <c r="O31" s="114" t="str">
        <f>IF(E31="","",VLOOKUP(E31,名簿!$J:$O,1,0))</f>
        <v/>
      </c>
      <c r="P31" s="115" t="str">
        <f>IF(E31="","",VLOOKUP(E31,名簿!$J:$O,2,0))</f>
        <v/>
      </c>
      <c r="Q31" s="116" t="str">
        <f>IF(E31="","",VLOOKUP(E31,名簿!$J:$O,4,0))</f>
        <v/>
      </c>
      <c r="R31" s="114" t="str">
        <f>IF(F31="","",VLOOKUP(F31,名簿!$J:$O,1,0))</f>
        <v/>
      </c>
      <c r="S31" s="115" t="str">
        <f>IF(F31="","",VLOOKUP(F31,名簿!$J:$O,2,0))</f>
        <v/>
      </c>
      <c r="T31" s="116" t="str">
        <f>IF(F31="","",VLOOKUP(F31,名簿!$J:$O,4,0))</f>
        <v/>
      </c>
      <c r="U31" s="114" t="str">
        <f>IF(G31="","",VLOOKUP(G31,名簿!$J:$O,1,0))</f>
        <v/>
      </c>
      <c r="V31" s="115" t="str">
        <f>IF(G31="","",VLOOKUP(G31,名簿!$J:$O,2,0))</f>
        <v/>
      </c>
      <c r="W31" s="116" t="str">
        <f>IF(G31="","",VLOOKUP(G31,名簿!$J:$O,4,0))</f>
        <v/>
      </c>
      <c r="X31" s="114" t="str">
        <f>IF(H31="","",VLOOKUP(H31,名簿!$J:$O,1,0))</f>
        <v/>
      </c>
      <c r="Y31" s="115" t="str">
        <f>IF(H31="","",VLOOKUP(H31,名簿!$J:$O,2,0))</f>
        <v/>
      </c>
      <c r="Z31" s="116" t="str">
        <f>IF(H31="","",VLOOKUP(H31,名簿!$J:$O,4,0))</f>
        <v/>
      </c>
      <c r="AA31" s="114" t="str">
        <f>IF(I31="","",VLOOKUP(I31,名簿!$J:$O,1,0))</f>
        <v/>
      </c>
      <c r="AB31" s="115" t="str">
        <f>IF(I31="","",VLOOKUP(I31,名簿!$J:$O,2,0))</f>
        <v/>
      </c>
      <c r="AC31" s="117" t="str">
        <f>IF(I31="","",VLOOKUP(I31,名簿!$J:$O,4,0))</f>
        <v/>
      </c>
      <c r="AD31" s="118"/>
      <c r="AE31" s="119" t="str">
        <f>IF(AD31=0,"",RANK(AD31,AD30:AD31,1))</f>
        <v/>
      </c>
      <c r="AF31" s="119" t="str">
        <f t="shared" si="0"/>
        <v/>
      </c>
      <c r="AG31" s="120">
        <v>18</v>
      </c>
    </row>
    <row r="32" spans="1:33" s="108" customFormat="1" ht="0.75" customHeight="1">
      <c r="A32" s="147"/>
      <c r="B32" s="172"/>
      <c r="C32" s="152"/>
      <c r="D32" s="148"/>
      <c r="E32" s="148"/>
      <c r="F32" s="148"/>
      <c r="G32" s="148"/>
      <c r="H32" s="148"/>
      <c r="I32" s="149"/>
      <c r="J32" s="179"/>
      <c r="K32" s="153"/>
      <c r="L32" s="154"/>
      <c r="M32" s="155"/>
      <c r="N32" s="156"/>
      <c r="O32" s="154"/>
      <c r="P32" s="155"/>
      <c r="Q32" s="156"/>
      <c r="R32" s="154"/>
      <c r="S32" s="155"/>
      <c r="T32" s="156"/>
      <c r="U32" s="154"/>
      <c r="V32" s="155"/>
      <c r="W32" s="156"/>
      <c r="X32" s="154"/>
      <c r="Y32" s="155"/>
      <c r="Z32" s="156"/>
      <c r="AA32" s="154"/>
      <c r="AB32" s="155"/>
      <c r="AC32" s="157"/>
      <c r="AD32" s="180"/>
      <c r="AE32" s="181"/>
      <c r="AF32" s="181"/>
      <c r="AG32" s="182"/>
    </row>
    <row r="33" spans="1:33" ht="15" customHeight="1">
      <c r="A33" s="250" t="s">
        <v>1480</v>
      </c>
      <c r="B33" s="151" t="s">
        <v>1500</v>
      </c>
      <c r="C33" s="121" t="s">
        <v>1471</v>
      </c>
      <c r="D33" s="97"/>
      <c r="E33" s="97"/>
      <c r="F33" s="97"/>
      <c r="G33" s="97"/>
      <c r="H33" s="97"/>
      <c r="I33" s="98"/>
      <c r="J33" s="169"/>
      <c r="K33" s="122" t="str">
        <f>IF($D33="","",VLOOKUP($D33,名簿!$J:$O,6,0)&amp;C33)</f>
        <v/>
      </c>
      <c r="L33" s="123" t="str">
        <f>IF(D33="","",VLOOKUP(D33,名簿!$J:$O,1,0))</f>
        <v/>
      </c>
      <c r="M33" s="124" t="str">
        <f>IF(D33="","",VLOOKUP(D33,名簿!$J:$O,2,0))</f>
        <v/>
      </c>
      <c r="N33" s="125" t="str">
        <f>IF(D33="","",VLOOKUP(D33,名簿!$J:$O,4,0))</f>
        <v/>
      </c>
      <c r="O33" s="123" t="str">
        <f>IF(E33="","",VLOOKUP(E33,名簿!$J:$O,1,0))</f>
        <v/>
      </c>
      <c r="P33" s="124" t="str">
        <f>IF(E33="","",VLOOKUP(E33,名簿!$J:$O,2,0))</f>
        <v/>
      </c>
      <c r="Q33" s="125" t="str">
        <f>IF(E33="","",VLOOKUP(E33,名簿!$J:$O,4,0))</f>
        <v/>
      </c>
      <c r="R33" s="123" t="str">
        <f>IF(F33="","",VLOOKUP(F33,名簿!$J:$O,1,0))</f>
        <v/>
      </c>
      <c r="S33" s="124" t="str">
        <f>IF(F33="","",VLOOKUP(F33,名簿!$J:$O,2,0))</f>
        <v/>
      </c>
      <c r="T33" s="125" t="str">
        <f>IF(F33="","",VLOOKUP(F33,名簿!$J:$O,4,0))</f>
        <v/>
      </c>
      <c r="U33" s="123" t="str">
        <f>IF(G33="","",VLOOKUP(G33,名簿!$J:$O,1,0))</f>
        <v/>
      </c>
      <c r="V33" s="124" t="str">
        <f>IF(G33="","",VLOOKUP(G33,名簿!$J:$O,2,0))</f>
        <v/>
      </c>
      <c r="W33" s="125" t="str">
        <f>IF(G33="","",VLOOKUP(G33,名簿!$J:$O,4,0))</f>
        <v/>
      </c>
      <c r="X33" s="123" t="str">
        <f>IF(H33="","",VLOOKUP(H33,名簿!$J:$O,1,0))</f>
        <v/>
      </c>
      <c r="Y33" s="124" t="str">
        <f>IF(H33="","",VLOOKUP(H33,名簿!$J:$O,2,0))</f>
        <v/>
      </c>
      <c r="Z33" s="125" t="str">
        <f>IF(H33="","",VLOOKUP(H33,名簿!$J:$O,4,0))</f>
        <v/>
      </c>
      <c r="AA33" s="123" t="str">
        <f>IF(I33="","",VLOOKUP(I33,名簿!$J:$O,1,0))</f>
        <v/>
      </c>
      <c r="AB33" s="124" t="str">
        <f>IF(I33="","",VLOOKUP(I33,名簿!$J:$O,2,0))</f>
        <v/>
      </c>
      <c r="AC33" s="126" t="str">
        <f>IF(I33="","",VLOOKUP(I33,名簿!$J:$O,4,0))</f>
        <v/>
      </c>
      <c r="AD33" s="127"/>
      <c r="AE33" s="128" t="str">
        <f>IF(AD33=0,"",RANK(AD33,AD33:AD34,1))</f>
        <v/>
      </c>
      <c r="AF33" s="106" t="str">
        <f t="shared" si="0"/>
        <v/>
      </c>
      <c r="AG33" s="107">
        <v>25</v>
      </c>
    </row>
    <row r="34" spans="1:33" ht="15" customHeight="1">
      <c r="A34" s="252"/>
      <c r="B34" s="151" t="s">
        <v>1500</v>
      </c>
      <c r="C34" s="137" t="s">
        <v>1472</v>
      </c>
      <c r="D34" s="138"/>
      <c r="E34" s="138"/>
      <c r="F34" s="138"/>
      <c r="G34" s="138"/>
      <c r="H34" s="138"/>
      <c r="I34" s="139"/>
      <c r="J34" s="170"/>
      <c r="K34" s="140" t="str">
        <f>IF($D34="","",VLOOKUP($D34,名簿!$J:$O,6,0)&amp;C34)</f>
        <v/>
      </c>
      <c r="L34" s="141" t="str">
        <f>IF(D34="","",VLOOKUP(D34,名簿!$J:$O,1,0))</f>
        <v/>
      </c>
      <c r="M34" s="142" t="str">
        <f>IF(D34="","",VLOOKUP(D34,名簿!$J:$O,2,0))</f>
        <v/>
      </c>
      <c r="N34" s="143" t="str">
        <f>IF(D34="","",VLOOKUP(D34,名簿!$J:$O,4,0))</f>
        <v/>
      </c>
      <c r="O34" s="141" t="str">
        <f>IF(E34="","",VLOOKUP(E34,名簿!$J:$O,1,0))</f>
        <v/>
      </c>
      <c r="P34" s="142" t="str">
        <f>IF(E34="","",VLOOKUP(E34,名簿!$J:$O,2,0))</f>
        <v/>
      </c>
      <c r="Q34" s="143" t="str">
        <f>IF(E34="","",VLOOKUP(E34,名簿!$J:$O,4,0))</f>
        <v/>
      </c>
      <c r="R34" s="141" t="str">
        <f>IF(F34="","",VLOOKUP(F34,名簿!$J:$O,1,0))</f>
        <v/>
      </c>
      <c r="S34" s="142" t="str">
        <f>IF(F34="","",VLOOKUP(F34,名簿!$J:$O,2,0))</f>
        <v/>
      </c>
      <c r="T34" s="143" t="str">
        <f>IF(F34="","",VLOOKUP(F34,名簿!$J:$O,4,0))</f>
        <v/>
      </c>
      <c r="U34" s="141" t="str">
        <f>IF(G34="","",VLOOKUP(G34,名簿!$J:$O,1,0))</f>
        <v/>
      </c>
      <c r="V34" s="142" t="str">
        <f>IF(G34="","",VLOOKUP(G34,名簿!$J:$O,2,0))</f>
        <v/>
      </c>
      <c r="W34" s="143" t="str">
        <f>IF(G34="","",VLOOKUP(G34,名簿!$J:$O,4,0))</f>
        <v/>
      </c>
      <c r="X34" s="141" t="str">
        <f>IF(H34="","",VLOOKUP(H34,名簿!$J:$O,1,0))</f>
        <v/>
      </c>
      <c r="Y34" s="142" t="str">
        <f>IF(H34="","",VLOOKUP(H34,名簿!$J:$O,2,0))</f>
        <v/>
      </c>
      <c r="Z34" s="143" t="str">
        <f>IF(H34="","",VLOOKUP(H34,名簿!$J:$O,4,0))</f>
        <v/>
      </c>
      <c r="AA34" s="141" t="str">
        <f>IF(I34="","",VLOOKUP(I34,名簿!$J:$O,1,0))</f>
        <v/>
      </c>
      <c r="AB34" s="142" t="str">
        <f>IF(I34="","",VLOOKUP(I34,名簿!$J:$O,2,0))</f>
        <v/>
      </c>
      <c r="AC34" s="144" t="str">
        <f>IF(I34="","",VLOOKUP(I34,名簿!$J:$O,4,0))</f>
        <v/>
      </c>
      <c r="AD34" s="135"/>
      <c r="AE34" s="136" t="str">
        <f>IF(AD34=0,"",RANK(AD34,AD33:AD34,1))</f>
        <v/>
      </c>
      <c r="AF34" s="119" t="str">
        <f t="shared" si="0"/>
        <v/>
      </c>
      <c r="AG34" s="120">
        <v>26</v>
      </c>
    </row>
    <row r="35" spans="1:33" ht="13.5" thickBot="1">
      <c r="C35" s="145"/>
      <c r="D35" s="146"/>
      <c r="E35" s="146"/>
      <c r="F35" s="146"/>
      <c r="G35" s="146"/>
      <c r="H35" s="146"/>
      <c r="I35" s="146"/>
      <c r="J35" s="146"/>
    </row>
    <row r="36" spans="1:33" ht="13.5" thickBot="1">
      <c r="A36" s="175" t="s">
        <v>1509</v>
      </c>
      <c r="C36" s="145"/>
      <c r="D36" s="146"/>
      <c r="E36" s="146"/>
      <c r="F36" s="146"/>
      <c r="G36" s="146"/>
      <c r="H36" s="146"/>
      <c r="I36" s="146"/>
      <c r="J36" s="146"/>
    </row>
    <row r="37" spans="1:33">
      <c r="A37" s="173" t="str">
        <f>"男子 "&amp;E44&amp;" チーム"</f>
        <v>男子 0 チーム</v>
      </c>
      <c r="C37" s="145"/>
      <c r="D37" s="146"/>
      <c r="E37" s="146"/>
      <c r="F37" s="146"/>
      <c r="G37" s="146"/>
      <c r="H37" s="146"/>
      <c r="I37" s="146"/>
      <c r="J37" s="146"/>
    </row>
    <row r="38" spans="1:33">
      <c r="A38" s="173" t="str">
        <f>"女子 "&amp;E45&amp;" チーム"</f>
        <v>女子 0 チーム</v>
      </c>
      <c r="C38" s="145"/>
      <c r="D38" s="146"/>
      <c r="E38" s="146"/>
      <c r="F38" s="146"/>
      <c r="G38" s="146"/>
      <c r="H38" s="146"/>
      <c r="I38" s="146"/>
      <c r="J38" s="146"/>
    </row>
    <row r="39" spans="1:33">
      <c r="A39" s="173" t="str">
        <f>"合計 "&amp;E46&amp;" チーム"</f>
        <v>合計 0 チーム</v>
      </c>
      <c r="C39" s="145"/>
      <c r="D39" s="146"/>
      <c r="E39" s="146"/>
      <c r="F39" s="146"/>
      <c r="G39" s="146"/>
      <c r="H39" s="146"/>
      <c r="I39" s="146"/>
      <c r="J39" s="146"/>
    </row>
    <row r="40" spans="1:33" s="90" customFormat="1" ht="13.5" thickBot="1">
      <c r="A40" s="174" t="str">
        <f>"参加費 "&amp;E47&amp;" 円"</f>
        <v>参加費 0 円</v>
      </c>
      <c r="B40" s="88"/>
      <c r="C40" s="145"/>
      <c r="D40" s="146"/>
      <c r="E40" s="146"/>
      <c r="F40" s="146"/>
      <c r="G40" s="146"/>
      <c r="H40" s="146"/>
      <c r="I40" s="146"/>
      <c r="J40" s="146"/>
      <c r="L40" s="89"/>
      <c r="N40" s="89"/>
      <c r="O40" s="89"/>
      <c r="Q40" s="89"/>
      <c r="R40" s="89"/>
      <c r="T40" s="89"/>
      <c r="U40" s="89"/>
      <c r="W40" s="89"/>
      <c r="X40" s="89"/>
      <c r="Z40" s="89"/>
      <c r="AA40" s="89"/>
      <c r="AC40" s="89"/>
      <c r="AD40" s="92"/>
      <c r="AE40" s="89"/>
      <c r="AF40" s="89"/>
      <c r="AG40" s="89"/>
    </row>
    <row r="41" spans="1:33" s="90" customFormat="1">
      <c r="A41" s="88"/>
      <c r="B41" s="88"/>
      <c r="C41" s="145"/>
      <c r="D41" s="146"/>
      <c r="E41" s="146"/>
      <c r="F41" s="146"/>
      <c r="G41" s="146"/>
      <c r="H41" s="146"/>
      <c r="I41" s="146"/>
      <c r="J41" s="146"/>
      <c r="L41" s="89"/>
      <c r="N41" s="89"/>
      <c r="O41" s="89"/>
      <c r="Q41" s="89"/>
      <c r="R41" s="89"/>
      <c r="T41" s="89"/>
      <c r="U41" s="89"/>
      <c r="W41" s="89"/>
      <c r="X41" s="89"/>
      <c r="Z41" s="89"/>
      <c r="AA41" s="89"/>
      <c r="AC41" s="89"/>
      <c r="AD41" s="92"/>
      <c r="AE41" s="89"/>
      <c r="AF41" s="89"/>
      <c r="AG41" s="89"/>
    </row>
    <row r="42" spans="1:33" s="90" customFormat="1">
      <c r="A42" s="88"/>
      <c r="B42" s="88"/>
      <c r="C42" s="145"/>
      <c r="D42" s="146"/>
      <c r="E42" s="146"/>
      <c r="F42" s="146"/>
      <c r="G42" s="146"/>
      <c r="H42" s="146"/>
      <c r="I42" s="146"/>
      <c r="J42" s="146"/>
      <c r="L42" s="89"/>
      <c r="N42" s="89"/>
      <c r="O42" s="89"/>
      <c r="Q42" s="89"/>
      <c r="R42" s="89"/>
      <c r="T42" s="89"/>
      <c r="U42" s="89"/>
      <c r="W42" s="89"/>
      <c r="X42" s="89"/>
      <c r="Z42" s="89"/>
      <c r="AA42" s="89"/>
      <c r="AC42" s="89"/>
      <c r="AD42" s="92"/>
      <c r="AE42" s="89"/>
      <c r="AF42" s="89"/>
      <c r="AG42" s="89"/>
    </row>
    <row r="44" spans="1:33">
      <c r="D44" s="91" t="s">
        <v>1510</v>
      </c>
      <c r="E44" s="91">
        <f>COUNTA(D30:D31,D8:D17,D4)</f>
        <v>0</v>
      </c>
    </row>
    <row r="45" spans="1:33">
      <c r="D45" s="91" t="s">
        <v>1511</v>
      </c>
      <c r="E45" s="91">
        <f>COUNTA(D33:D34,D19:D28,D6)</f>
        <v>0</v>
      </c>
    </row>
    <row r="46" spans="1:33">
      <c r="D46" s="91" t="s">
        <v>1512</v>
      </c>
      <c r="E46" s="91">
        <f>E44+E45</f>
        <v>0</v>
      </c>
    </row>
    <row r="47" spans="1:33">
      <c r="D47" s="91" t="s">
        <v>1513</v>
      </c>
      <c r="E47" s="91">
        <f>E46*600</f>
        <v>0</v>
      </c>
    </row>
  </sheetData>
  <sheetProtection selectLockedCells="1"/>
  <mergeCells count="10">
    <mergeCell ref="A8:A17"/>
    <mergeCell ref="A19:A28"/>
    <mergeCell ref="A30:A31"/>
    <mergeCell ref="A33:A34"/>
    <mergeCell ref="L2:N2"/>
    <mergeCell ref="O2:Q2"/>
    <mergeCell ref="R2:T2"/>
    <mergeCell ref="U2:W2"/>
    <mergeCell ref="X2:Z2"/>
    <mergeCell ref="AA2:AC2"/>
  </mergeCells>
  <phoneticPr fontId="5"/>
  <conditionalFormatting sqref="A8:B8 B9:B18 A19:B19 B20:B29">
    <cfRule type="cellIs" dxfId="9" priority="13" stopIfTrue="1" operator="equal">
      <formula>0</formula>
    </cfRule>
  </conditionalFormatting>
  <conditionalFormatting sqref="C1:I1 D2:J2 L2 O2 R2 U2 X2 AA2 C3:I3 K3:AC3 A4:AC7 A30:B30 B31:B32 A35:B35 C44:D47 F44:AC47 C48:AC65543">
    <cfRule type="cellIs" dxfId="8" priority="14" stopIfTrue="1" operator="equal">
      <formula>0</formula>
    </cfRule>
  </conditionalFormatting>
  <conditionalFormatting sqref="C8:AC43 A33:B33 B34">
    <cfRule type="cellIs" dxfId="7" priority="11" stopIfTrue="1" operator="equal">
      <formula>0</formula>
    </cfRule>
  </conditionalFormatting>
  <conditionalFormatting sqref="K1:AC1">
    <cfRule type="cellIs" dxfId="6" priority="1" stopIfTrue="1" operator="equal">
      <formula>0</formula>
    </cfRule>
  </conditionalFormatting>
  <pageMargins left="0.2" right="0.2" top="0.31" bottom="0.21" header="0.51200000000000001" footer="0.25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2"/>
  </sheetPr>
  <dimension ref="A1:AG50"/>
  <sheetViews>
    <sheetView showGridLines="0" tabSelected="1" zoomScaleNormal="100" workbookViewId="0">
      <selection activeCell="J49" sqref="J49"/>
    </sheetView>
  </sheetViews>
  <sheetFormatPr defaultRowHeight="13"/>
  <cols>
    <col min="1" max="1" width="17.36328125" style="88" customWidth="1"/>
    <col min="2" max="2" width="17.36328125" style="88" hidden="1" customWidth="1"/>
    <col min="3" max="3" width="3.453125" style="88" customWidth="1"/>
    <col min="4" max="9" width="6" style="89" customWidth="1"/>
    <col min="10" max="10" width="8.6328125" style="89" customWidth="1"/>
    <col min="11" max="11" width="6.7265625" style="90" customWidth="1"/>
    <col min="12" max="12" width="4.90625" style="89" customWidth="1"/>
    <col min="13" max="13" width="11" style="90" customWidth="1"/>
    <col min="14" max="14" width="3.36328125" style="89" customWidth="1"/>
    <col min="15" max="15" width="4.90625" style="89" customWidth="1"/>
    <col min="16" max="16" width="11" style="90" customWidth="1"/>
    <col min="17" max="17" width="3.36328125" style="89" customWidth="1"/>
    <col min="18" max="18" width="4.90625" style="89" customWidth="1"/>
    <col min="19" max="19" width="11" style="90" customWidth="1"/>
    <col min="20" max="20" width="3.36328125" style="89" customWidth="1"/>
    <col min="21" max="21" width="4.90625" style="89" customWidth="1"/>
    <col min="22" max="22" width="11" style="90" customWidth="1"/>
    <col min="23" max="23" width="3.36328125" style="89" customWidth="1"/>
    <col min="24" max="24" width="4.90625" style="89" customWidth="1"/>
    <col min="25" max="25" width="11" style="90" customWidth="1"/>
    <col min="26" max="26" width="3.36328125" style="89" customWidth="1"/>
    <col min="27" max="27" width="4.90625" style="89" customWidth="1"/>
    <col min="28" max="28" width="11" style="90" customWidth="1"/>
    <col min="29" max="29" width="3.36328125" style="89" customWidth="1"/>
    <col min="30" max="30" width="0" style="92" hidden="1" customWidth="1"/>
    <col min="31" max="32" width="4.6328125" style="89" hidden="1" customWidth="1"/>
    <col min="33" max="33" width="3.453125" style="89" hidden="1" customWidth="1"/>
    <col min="34" max="257" width="9" style="88"/>
    <col min="258" max="258" width="4.453125" style="88" customWidth="1"/>
    <col min="259" max="259" width="3.453125" style="88" customWidth="1"/>
    <col min="260" max="265" width="6" style="88" customWidth="1"/>
    <col min="266" max="266" width="8.6328125" style="88" customWidth="1"/>
    <col min="267" max="267" width="6.7265625" style="88" customWidth="1"/>
    <col min="268" max="268" width="4.90625" style="88" customWidth="1"/>
    <col min="269" max="269" width="11" style="88" customWidth="1"/>
    <col min="270" max="270" width="3.36328125" style="88" customWidth="1"/>
    <col min="271" max="271" width="4.90625" style="88" customWidth="1"/>
    <col min="272" max="272" width="11" style="88" customWidth="1"/>
    <col min="273" max="273" width="3.36328125" style="88" customWidth="1"/>
    <col min="274" max="274" width="4.90625" style="88" customWidth="1"/>
    <col min="275" max="275" width="11" style="88" customWidth="1"/>
    <col min="276" max="276" width="3.36328125" style="88" customWidth="1"/>
    <col min="277" max="277" width="4.90625" style="88" customWidth="1"/>
    <col min="278" max="278" width="11" style="88" customWidth="1"/>
    <col min="279" max="279" width="3.36328125" style="88" customWidth="1"/>
    <col min="280" max="280" width="4.90625" style="88" customWidth="1"/>
    <col min="281" max="281" width="11" style="88" customWidth="1"/>
    <col min="282" max="282" width="3.36328125" style="88" customWidth="1"/>
    <col min="283" max="283" width="4.90625" style="88" customWidth="1"/>
    <col min="284" max="284" width="11" style="88" customWidth="1"/>
    <col min="285" max="285" width="3.36328125" style="88" customWidth="1"/>
    <col min="286" max="289" width="0" style="88" hidden="1" customWidth="1"/>
    <col min="290" max="513" width="9" style="88"/>
    <col min="514" max="514" width="4.453125" style="88" customWidth="1"/>
    <col min="515" max="515" width="3.453125" style="88" customWidth="1"/>
    <col min="516" max="521" width="6" style="88" customWidth="1"/>
    <col min="522" max="522" width="8.6328125" style="88" customWidth="1"/>
    <col min="523" max="523" width="6.7265625" style="88" customWidth="1"/>
    <col min="524" max="524" width="4.90625" style="88" customWidth="1"/>
    <col min="525" max="525" width="11" style="88" customWidth="1"/>
    <col min="526" max="526" width="3.36328125" style="88" customWidth="1"/>
    <col min="527" max="527" width="4.90625" style="88" customWidth="1"/>
    <col min="528" max="528" width="11" style="88" customWidth="1"/>
    <col min="529" max="529" width="3.36328125" style="88" customWidth="1"/>
    <col min="530" max="530" width="4.90625" style="88" customWidth="1"/>
    <col min="531" max="531" width="11" style="88" customWidth="1"/>
    <col min="532" max="532" width="3.36328125" style="88" customWidth="1"/>
    <col min="533" max="533" width="4.90625" style="88" customWidth="1"/>
    <col min="534" max="534" width="11" style="88" customWidth="1"/>
    <col min="535" max="535" width="3.36328125" style="88" customWidth="1"/>
    <col min="536" max="536" width="4.90625" style="88" customWidth="1"/>
    <col min="537" max="537" width="11" style="88" customWidth="1"/>
    <col min="538" max="538" width="3.36328125" style="88" customWidth="1"/>
    <col min="539" max="539" width="4.90625" style="88" customWidth="1"/>
    <col min="540" max="540" width="11" style="88" customWidth="1"/>
    <col min="541" max="541" width="3.36328125" style="88" customWidth="1"/>
    <col min="542" max="545" width="0" style="88" hidden="1" customWidth="1"/>
    <col min="546" max="769" width="9" style="88"/>
    <col min="770" max="770" width="4.453125" style="88" customWidth="1"/>
    <col min="771" max="771" width="3.453125" style="88" customWidth="1"/>
    <col min="772" max="777" width="6" style="88" customWidth="1"/>
    <col min="778" max="778" width="8.6328125" style="88" customWidth="1"/>
    <col min="779" max="779" width="6.7265625" style="88" customWidth="1"/>
    <col min="780" max="780" width="4.90625" style="88" customWidth="1"/>
    <col min="781" max="781" width="11" style="88" customWidth="1"/>
    <col min="782" max="782" width="3.36328125" style="88" customWidth="1"/>
    <col min="783" max="783" width="4.90625" style="88" customWidth="1"/>
    <col min="784" max="784" width="11" style="88" customWidth="1"/>
    <col min="785" max="785" width="3.36328125" style="88" customWidth="1"/>
    <col min="786" max="786" width="4.90625" style="88" customWidth="1"/>
    <col min="787" max="787" width="11" style="88" customWidth="1"/>
    <col min="788" max="788" width="3.36328125" style="88" customWidth="1"/>
    <col min="789" max="789" width="4.90625" style="88" customWidth="1"/>
    <col min="790" max="790" width="11" style="88" customWidth="1"/>
    <col min="791" max="791" width="3.36328125" style="88" customWidth="1"/>
    <col min="792" max="792" width="4.90625" style="88" customWidth="1"/>
    <col min="793" max="793" width="11" style="88" customWidth="1"/>
    <col min="794" max="794" width="3.36328125" style="88" customWidth="1"/>
    <col min="795" max="795" width="4.90625" style="88" customWidth="1"/>
    <col min="796" max="796" width="11" style="88" customWidth="1"/>
    <col min="797" max="797" width="3.36328125" style="88" customWidth="1"/>
    <col min="798" max="801" width="0" style="88" hidden="1" customWidth="1"/>
    <col min="802" max="1025" width="9" style="88"/>
    <col min="1026" max="1026" width="4.453125" style="88" customWidth="1"/>
    <col min="1027" max="1027" width="3.453125" style="88" customWidth="1"/>
    <col min="1028" max="1033" width="6" style="88" customWidth="1"/>
    <col min="1034" max="1034" width="8.6328125" style="88" customWidth="1"/>
    <col min="1035" max="1035" width="6.7265625" style="88" customWidth="1"/>
    <col min="1036" max="1036" width="4.90625" style="88" customWidth="1"/>
    <col min="1037" max="1037" width="11" style="88" customWidth="1"/>
    <col min="1038" max="1038" width="3.36328125" style="88" customWidth="1"/>
    <col min="1039" max="1039" width="4.90625" style="88" customWidth="1"/>
    <col min="1040" max="1040" width="11" style="88" customWidth="1"/>
    <col min="1041" max="1041" width="3.36328125" style="88" customWidth="1"/>
    <col min="1042" max="1042" width="4.90625" style="88" customWidth="1"/>
    <col min="1043" max="1043" width="11" style="88" customWidth="1"/>
    <col min="1044" max="1044" width="3.36328125" style="88" customWidth="1"/>
    <col min="1045" max="1045" width="4.90625" style="88" customWidth="1"/>
    <col min="1046" max="1046" width="11" style="88" customWidth="1"/>
    <col min="1047" max="1047" width="3.36328125" style="88" customWidth="1"/>
    <col min="1048" max="1048" width="4.90625" style="88" customWidth="1"/>
    <col min="1049" max="1049" width="11" style="88" customWidth="1"/>
    <col min="1050" max="1050" width="3.36328125" style="88" customWidth="1"/>
    <col min="1051" max="1051" width="4.90625" style="88" customWidth="1"/>
    <col min="1052" max="1052" width="11" style="88" customWidth="1"/>
    <col min="1053" max="1053" width="3.36328125" style="88" customWidth="1"/>
    <col min="1054" max="1057" width="0" style="88" hidden="1" customWidth="1"/>
    <col min="1058" max="1281" width="9" style="88"/>
    <col min="1282" max="1282" width="4.453125" style="88" customWidth="1"/>
    <col min="1283" max="1283" width="3.453125" style="88" customWidth="1"/>
    <col min="1284" max="1289" width="6" style="88" customWidth="1"/>
    <col min="1290" max="1290" width="8.6328125" style="88" customWidth="1"/>
    <col min="1291" max="1291" width="6.7265625" style="88" customWidth="1"/>
    <col min="1292" max="1292" width="4.90625" style="88" customWidth="1"/>
    <col min="1293" max="1293" width="11" style="88" customWidth="1"/>
    <col min="1294" max="1294" width="3.36328125" style="88" customWidth="1"/>
    <col min="1295" max="1295" width="4.90625" style="88" customWidth="1"/>
    <col min="1296" max="1296" width="11" style="88" customWidth="1"/>
    <col min="1297" max="1297" width="3.36328125" style="88" customWidth="1"/>
    <col min="1298" max="1298" width="4.90625" style="88" customWidth="1"/>
    <col min="1299" max="1299" width="11" style="88" customWidth="1"/>
    <col min="1300" max="1300" width="3.36328125" style="88" customWidth="1"/>
    <col min="1301" max="1301" width="4.90625" style="88" customWidth="1"/>
    <col min="1302" max="1302" width="11" style="88" customWidth="1"/>
    <col min="1303" max="1303" width="3.36328125" style="88" customWidth="1"/>
    <col min="1304" max="1304" width="4.90625" style="88" customWidth="1"/>
    <col min="1305" max="1305" width="11" style="88" customWidth="1"/>
    <col min="1306" max="1306" width="3.36328125" style="88" customWidth="1"/>
    <col min="1307" max="1307" width="4.90625" style="88" customWidth="1"/>
    <col min="1308" max="1308" width="11" style="88" customWidth="1"/>
    <col min="1309" max="1309" width="3.36328125" style="88" customWidth="1"/>
    <col min="1310" max="1313" width="0" style="88" hidden="1" customWidth="1"/>
    <col min="1314" max="1537" width="9" style="88"/>
    <col min="1538" max="1538" width="4.453125" style="88" customWidth="1"/>
    <col min="1539" max="1539" width="3.453125" style="88" customWidth="1"/>
    <col min="1540" max="1545" width="6" style="88" customWidth="1"/>
    <col min="1546" max="1546" width="8.6328125" style="88" customWidth="1"/>
    <col min="1547" max="1547" width="6.7265625" style="88" customWidth="1"/>
    <col min="1548" max="1548" width="4.90625" style="88" customWidth="1"/>
    <col min="1549" max="1549" width="11" style="88" customWidth="1"/>
    <col min="1550" max="1550" width="3.36328125" style="88" customWidth="1"/>
    <col min="1551" max="1551" width="4.90625" style="88" customWidth="1"/>
    <col min="1552" max="1552" width="11" style="88" customWidth="1"/>
    <col min="1553" max="1553" width="3.36328125" style="88" customWidth="1"/>
    <col min="1554" max="1554" width="4.90625" style="88" customWidth="1"/>
    <col min="1555" max="1555" width="11" style="88" customWidth="1"/>
    <col min="1556" max="1556" width="3.36328125" style="88" customWidth="1"/>
    <col min="1557" max="1557" width="4.90625" style="88" customWidth="1"/>
    <col min="1558" max="1558" width="11" style="88" customWidth="1"/>
    <col min="1559" max="1559" width="3.36328125" style="88" customWidth="1"/>
    <col min="1560" max="1560" width="4.90625" style="88" customWidth="1"/>
    <col min="1561" max="1561" width="11" style="88" customWidth="1"/>
    <col min="1562" max="1562" width="3.36328125" style="88" customWidth="1"/>
    <col min="1563" max="1563" width="4.90625" style="88" customWidth="1"/>
    <col min="1564" max="1564" width="11" style="88" customWidth="1"/>
    <col min="1565" max="1565" width="3.36328125" style="88" customWidth="1"/>
    <col min="1566" max="1569" width="0" style="88" hidden="1" customWidth="1"/>
    <col min="1570" max="1793" width="9" style="88"/>
    <col min="1794" max="1794" width="4.453125" style="88" customWidth="1"/>
    <col min="1795" max="1795" width="3.453125" style="88" customWidth="1"/>
    <col min="1796" max="1801" width="6" style="88" customWidth="1"/>
    <col min="1802" max="1802" width="8.6328125" style="88" customWidth="1"/>
    <col min="1803" max="1803" width="6.7265625" style="88" customWidth="1"/>
    <col min="1804" max="1804" width="4.90625" style="88" customWidth="1"/>
    <col min="1805" max="1805" width="11" style="88" customWidth="1"/>
    <col min="1806" max="1806" width="3.36328125" style="88" customWidth="1"/>
    <col min="1807" max="1807" width="4.90625" style="88" customWidth="1"/>
    <col min="1808" max="1808" width="11" style="88" customWidth="1"/>
    <col min="1809" max="1809" width="3.36328125" style="88" customWidth="1"/>
    <col min="1810" max="1810" width="4.90625" style="88" customWidth="1"/>
    <col min="1811" max="1811" width="11" style="88" customWidth="1"/>
    <col min="1812" max="1812" width="3.36328125" style="88" customWidth="1"/>
    <col min="1813" max="1813" width="4.90625" style="88" customWidth="1"/>
    <col min="1814" max="1814" width="11" style="88" customWidth="1"/>
    <col min="1815" max="1815" width="3.36328125" style="88" customWidth="1"/>
    <col min="1816" max="1816" width="4.90625" style="88" customWidth="1"/>
    <col min="1817" max="1817" width="11" style="88" customWidth="1"/>
    <col min="1818" max="1818" width="3.36328125" style="88" customWidth="1"/>
    <col min="1819" max="1819" width="4.90625" style="88" customWidth="1"/>
    <col min="1820" max="1820" width="11" style="88" customWidth="1"/>
    <col min="1821" max="1821" width="3.36328125" style="88" customWidth="1"/>
    <col min="1822" max="1825" width="0" style="88" hidden="1" customWidth="1"/>
    <col min="1826" max="2049" width="9" style="88"/>
    <col min="2050" max="2050" width="4.453125" style="88" customWidth="1"/>
    <col min="2051" max="2051" width="3.453125" style="88" customWidth="1"/>
    <col min="2052" max="2057" width="6" style="88" customWidth="1"/>
    <col min="2058" max="2058" width="8.6328125" style="88" customWidth="1"/>
    <col min="2059" max="2059" width="6.7265625" style="88" customWidth="1"/>
    <col min="2060" max="2060" width="4.90625" style="88" customWidth="1"/>
    <col min="2061" max="2061" width="11" style="88" customWidth="1"/>
    <col min="2062" max="2062" width="3.36328125" style="88" customWidth="1"/>
    <col min="2063" max="2063" width="4.90625" style="88" customWidth="1"/>
    <col min="2064" max="2064" width="11" style="88" customWidth="1"/>
    <col min="2065" max="2065" width="3.36328125" style="88" customWidth="1"/>
    <col min="2066" max="2066" width="4.90625" style="88" customWidth="1"/>
    <col min="2067" max="2067" width="11" style="88" customWidth="1"/>
    <col min="2068" max="2068" width="3.36328125" style="88" customWidth="1"/>
    <col min="2069" max="2069" width="4.90625" style="88" customWidth="1"/>
    <col min="2070" max="2070" width="11" style="88" customWidth="1"/>
    <col min="2071" max="2071" width="3.36328125" style="88" customWidth="1"/>
    <col min="2072" max="2072" width="4.90625" style="88" customWidth="1"/>
    <col min="2073" max="2073" width="11" style="88" customWidth="1"/>
    <col min="2074" max="2074" width="3.36328125" style="88" customWidth="1"/>
    <col min="2075" max="2075" width="4.90625" style="88" customWidth="1"/>
    <col min="2076" max="2076" width="11" style="88" customWidth="1"/>
    <col min="2077" max="2077" width="3.36328125" style="88" customWidth="1"/>
    <col min="2078" max="2081" width="0" style="88" hidden="1" customWidth="1"/>
    <col min="2082" max="2305" width="9" style="88"/>
    <col min="2306" max="2306" width="4.453125" style="88" customWidth="1"/>
    <col min="2307" max="2307" width="3.453125" style="88" customWidth="1"/>
    <col min="2308" max="2313" width="6" style="88" customWidth="1"/>
    <col min="2314" max="2314" width="8.6328125" style="88" customWidth="1"/>
    <col min="2315" max="2315" width="6.7265625" style="88" customWidth="1"/>
    <col min="2316" max="2316" width="4.90625" style="88" customWidth="1"/>
    <col min="2317" max="2317" width="11" style="88" customWidth="1"/>
    <col min="2318" max="2318" width="3.36328125" style="88" customWidth="1"/>
    <col min="2319" max="2319" width="4.90625" style="88" customWidth="1"/>
    <col min="2320" max="2320" width="11" style="88" customWidth="1"/>
    <col min="2321" max="2321" width="3.36328125" style="88" customWidth="1"/>
    <col min="2322" max="2322" width="4.90625" style="88" customWidth="1"/>
    <col min="2323" max="2323" width="11" style="88" customWidth="1"/>
    <col min="2324" max="2324" width="3.36328125" style="88" customWidth="1"/>
    <col min="2325" max="2325" width="4.90625" style="88" customWidth="1"/>
    <col min="2326" max="2326" width="11" style="88" customWidth="1"/>
    <col min="2327" max="2327" width="3.36328125" style="88" customWidth="1"/>
    <col min="2328" max="2328" width="4.90625" style="88" customWidth="1"/>
    <col min="2329" max="2329" width="11" style="88" customWidth="1"/>
    <col min="2330" max="2330" width="3.36328125" style="88" customWidth="1"/>
    <col min="2331" max="2331" width="4.90625" style="88" customWidth="1"/>
    <col min="2332" max="2332" width="11" style="88" customWidth="1"/>
    <col min="2333" max="2333" width="3.36328125" style="88" customWidth="1"/>
    <col min="2334" max="2337" width="0" style="88" hidden="1" customWidth="1"/>
    <col min="2338" max="2561" width="9" style="88"/>
    <col min="2562" max="2562" width="4.453125" style="88" customWidth="1"/>
    <col min="2563" max="2563" width="3.453125" style="88" customWidth="1"/>
    <col min="2564" max="2569" width="6" style="88" customWidth="1"/>
    <col min="2570" max="2570" width="8.6328125" style="88" customWidth="1"/>
    <col min="2571" max="2571" width="6.7265625" style="88" customWidth="1"/>
    <col min="2572" max="2572" width="4.90625" style="88" customWidth="1"/>
    <col min="2573" max="2573" width="11" style="88" customWidth="1"/>
    <col min="2574" max="2574" width="3.36328125" style="88" customWidth="1"/>
    <col min="2575" max="2575" width="4.90625" style="88" customWidth="1"/>
    <col min="2576" max="2576" width="11" style="88" customWidth="1"/>
    <col min="2577" max="2577" width="3.36328125" style="88" customWidth="1"/>
    <col min="2578" max="2578" width="4.90625" style="88" customWidth="1"/>
    <col min="2579" max="2579" width="11" style="88" customWidth="1"/>
    <col min="2580" max="2580" width="3.36328125" style="88" customWidth="1"/>
    <col min="2581" max="2581" width="4.90625" style="88" customWidth="1"/>
    <col min="2582" max="2582" width="11" style="88" customWidth="1"/>
    <col min="2583" max="2583" width="3.36328125" style="88" customWidth="1"/>
    <col min="2584" max="2584" width="4.90625" style="88" customWidth="1"/>
    <col min="2585" max="2585" width="11" style="88" customWidth="1"/>
    <col min="2586" max="2586" width="3.36328125" style="88" customWidth="1"/>
    <col min="2587" max="2587" width="4.90625" style="88" customWidth="1"/>
    <col min="2588" max="2588" width="11" style="88" customWidth="1"/>
    <col min="2589" max="2589" width="3.36328125" style="88" customWidth="1"/>
    <col min="2590" max="2593" width="0" style="88" hidden="1" customWidth="1"/>
    <col min="2594" max="2817" width="9" style="88"/>
    <col min="2818" max="2818" width="4.453125" style="88" customWidth="1"/>
    <col min="2819" max="2819" width="3.453125" style="88" customWidth="1"/>
    <col min="2820" max="2825" width="6" style="88" customWidth="1"/>
    <col min="2826" max="2826" width="8.6328125" style="88" customWidth="1"/>
    <col min="2827" max="2827" width="6.7265625" style="88" customWidth="1"/>
    <col min="2828" max="2828" width="4.90625" style="88" customWidth="1"/>
    <col min="2829" max="2829" width="11" style="88" customWidth="1"/>
    <col min="2830" max="2830" width="3.36328125" style="88" customWidth="1"/>
    <col min="2831" max="2831" width="4.90625" style="88" customWidth="1"/>
    <col min="2832" max="2832" width="11" style="88" customWidth="1"/>
    <col min="2833" max="2833" width="3.36328125" style="88" customWidth="1"/>
    <col min="2834" max="2834" width="4.90625" style="88" customWidth="1"/>
    <col min="2835" max="2835" width="11" style="88" customWidth="1"/>
    <col min="2836" max="2836" width="3.36328125" style="88" customWidth="1"/>
    <col min="2837" max="2837" width="4.90625" style="88" customWidth="1"/>
    <col min="2838" max="2838" width="11" style="88" customWidth="1"/>
    <col min="2839" max="2839" width="3.36328125" style="88" customWidth="1"/>
    <col min="2840" max="2840" width="4.90625" style="88" customWidth="1"/>
    <col min="2841" max="2841" width="11" style="88" customWidth="1"/>
    <col min="2842" max="2842" width="3.36328125" style="88" customWidth="1"/>
    <col min="2843" max="2843" width="4.90625" style="88" customWidth="1"/>
    <col min="2844" max="2844" width="11" style="88" customWidth="1"/>
    <col min="2845" max="2845" width="3.36328125" style="88" customWidth="1"/>
    <col min="2846" max="2849" width="0" style="88" hidden="1" customWidth="1"/>
    <col min="2850" max="3073" width="9" style="88"/>
    <col min="3074" max="3074" width="4.453125" style="88" customWidth="1"/>
    <col min="3075" max="3075" width="3.453125" style="88" customWidth="1"/>
    <col min="3076" max="3081" width="6" style="88" customWidth="1"/>
    <col min="3082" max="3082" width="8.6328125" style="88" customWidth="1"/>
    <col min="3083" max="3083" width="6.7265625" style="88" customWidth="1"/>
    <col min="3084" max="3084" width="4.90625" style="88" customWidth="1"/>
    <col min="3085" max="3085" width="11" style="88" customWidth="1"/>
    <col min="3086" max="3086" width="3.36328125" style="88" customWidth="1"/>
    <col min="3087" max="3087" width="4.90625" style="88" customWidth="1"/>
    <col min="3088" max="3088" width="11" style="88" customWidth="1"/>
    <col min="3089" max="3089" width="3.36328125" style="88" customWidth="1"/>
    <col min="3090" max="3090" width="4.90625" style="88" customWidth="1"/>
    <col min="3091" max="3091" width="11" style="88" customWidth="1"/>
    <col min="3092" max="3092" width="3.36328125" style="88" customWidth="1"/>
    <col min="3093" max="3093" width="4.90625" style="88" customWidth="1"/>
    <col min="3094" max="3094" width="11" style="88" customWidth="1"/>
    <col min="3095" max="3095" width="3.36328125" style="88" customWidth="1"/>
    <col min="3096" max="3096" width="4.90625" style="88" customWidth="1"/>
    <col min="3097" max="3097" width="11" style="88" customWidth="1"/>
    <col min="3098" max="3098" width="3.36328125" style="88" customWidth="1"/>
    <col min="3099" max="3099" width="4.90625" style="88" customWidth="1"/>
    <col min="3100" max="3100" width="11" style="88" customWidth="1"/>
    <col min="3101" max="3101" width="3.36328125" style="88" customWidth="1"/>
    <col min="3102" max="3105" width="0" style="88" hidden="1" customWidth="1"/>
    <col min="3106" max="3329" width="9" style="88"/>
    <col min="3330" max="3330" width="4.453125" style="88" customWidth="1"/>
    <col min="3331" max="3331" width="3.453125" style="88" customWidth="1"/>
    <col min="3332" max="3337" width="6" style="88" customWidth="1"/>
    <col min="3338" max="3338" width="8.6328125" style="88" customWidth="1"/>
    <col min="3339" max="3339" width="6.7265625" style="88" customWidth="1"/>
    <col min="3340" max="3340" width="4.90625" style="88" customWidth="1"/>
    <col min="3341" max="3341" width="11" style="88" customWidth="1"/>
    <col min="3342" max="3342" width="3.36328125" style="88" customWidth="1"/>
    <col min="3343" max="3343" width="4.90625" style="88" customWidth="1"/>
    <col min="3344" max="3344" width="11" style="88" customWidth="1"/>
    <col min="3345" max="3345" width="3.36328125" style="88" customWidth="1"/>
    <col min="3346" max="3346" width="4.90625" style="88" customWidth="1"/>
    <col min="3347" max="3347" width="11" style="88" customWidth="1"/>
    <col min="3348" max="3348" width="3.36328125" style="88" customWidth="1"/>
    <col min="3349" max="3349" width="4.90625" style="88" customWidth="1"/>
    <col min="3350" max="3350" width="11" style="88" customWidth="1"/>
    <col min="3351" max="3351" width="3.36328125" style="88" customWidth="1"/>
    <col min="3352" max="3352" width="4.90625" style="88" customWidth="1"/>
    <col min="3353" max="3353" width="11" style="88" customWidth="1"/>
    <col min="3354" max="3354" width="3.36328125" style="88" customWidth="1"/>
    <col min="3355" max="3355" width="4.90625" style="88" customWidth="1"/>
    <col min="3356" max="3356" width="11" style="88" customWidth="1"/>
    <col min="3357" max="3357" width="3.36328125" style="88" customWidth="1"/>
    <col min="3358" max="3361" width="0" style="88" hidden="1" customWidth="1"/>
    <col min="3362" max="3585" width="9" style="88"/>
    <col min="3586" max="3586" width="4.453125" style="88" customWidth="1"/>
    <col min="3587" max="3587" width="3.453125" style="88" customWidth="1"/>
    <col min="3588" max="3593" width="6" style="88" customWidth="1"/>
    <col min="3594" max="3594" width="8.6328125" style="88" customWidth="1"/>
    <col min="3595" max="3595" width="6.7265625" style="88" customWidth="1"/>
    <col min="3596" max="3596" width="4.90625" style="88" customWidth="1"/>
    <col min="3597" max="3597" width="11" style="88" customWidth="1"/>
    <col min="3598" max="3598" width="3.36328125" style="88" customWidth="1"/>
    <col min="3599" max="3599" width="4.90625" style="88" customWidth="1"/>
    <col min="3600" max="3600" width="11" style="88" customWidth="1"/>
    <col min="3601" max="3601" width="3.36328125" style="88" customWidth="1"/>
    <col min="3602" max="3602" width="4.90625" style="88" customWidth="1"/>
    <col min="3603" max="3603" width="11" style="88" customWidth="1"/>
    <col min="3604" max="3604" width="3.36328125" style="88" customWidth="1"/>
    <col min="3605" max="3605" width="4.90625" style="88" customWidth="1"/>
    <col min="3606" max="3606" width="11" style="88" customWidth="1"/>
    <col min="3607" max="3607" width="3.36328125" style="88" customWidth="1"/>
    <col min="3608" max="3608" width="4.90625" style="88" customWidth="1"/>
    <col min="3609" max="3609" width="11" style="88" customWidth="1"/>
    <col min="3610" max="3610" width="3.36328125" style="88" customWidth="1"/>
    <col min="3611" max="3611" width="4.90625" style="88" customWidth="1"/>
    <col min="3612" max="3612" width="11" style="88" customWidth="1"/>
    <col min="3613" max="3613" width="3.36328125" style="88" customWidth="1"/>
    <col min="3614" max="3617" width="0" style="88" hidden="1" customWidth="1"/>
    <col min="3618" max="3841" width="9" style="88"/>
    <col min="3842" max="3842" width="4.453125" style="88" customWidth="1"/>
    <col min="3843" max="3843" width="3.453125" style="88" customWidth="1"/>
    <col min="3844" max="3849" width="6" style="88" customWidth="1"/>
    <col min="3850" max="3850" width="8.6328125" style="88" customWidth="1"/>
    <col min="3851" max="3851" width="6.7265625" style="88" customWidth="1"/>
    <col min="3852" max="3852" width="4.90625" style="88" customWidth="1"/>
    <col min="3853" max="3853" width="11" style="88" customWidth="1"/>
    <col min="3854" max="3854" width="3.36328125" style="88" customWidth="1"/>
    <col min="3855" max="3855" width="4.90625" style="88" customWidth="1"/>
    <col min="3856" max="3856" width="11" style="88" customWidth="1"/>
    <col min="3857" max="3857" width="3.36328125" style="88" customWidth="1"/>
    <col min="3858" max="3858" width="4.90625" style="88" customWidth="1"/>
    <col min="3859" max="3859" width="11" style="88" customWidth="1"/>
    <col min="3860" max="3860" width="3.36328125" style="88" customWidth="1"/>
    <col min="3861" max="3861" width="4.90625" style="88" customWidth="1"/>
    <col min="3862" max="3862" width="11" style="88" customWidth="1"/>
    <col min="3863" max="3863" width="3.36328125" style="88" customWidth="1"/>
    <col min="3864" max="3864" width="4.90625" style="88" customWidth="1"/>
    <col min="3865" max="3865" width="11" style="88" customWidth="1"/>
    <col min="3866" max="3866" width="3.36328125" style="88" customWidth="1"/>
    <col min="3867" max="3867" width="4.90625" style="88" customWidth="1"/>
    <col min="3868" max="3868" width="11" style="88" customWidth="1"/>
    <col min="3869" max="3869" width="3.36328125" style="88" customWidth="1"/>
    <col min="3870" max="3873" width="0" style="88" hidden="1" customWidth="1"/>
    <col min="3874" max="4097" width="9" style="88"/>
    <col min="4098" max="4098" width="4.453125" style="88" customWidth="1"/>
    <col min="4099" max="4099" width="3.453125" style="88" customWidth="1"/>
    <col min="4100" max="4105" width="6" style="88" customWidth="1"/>
    <col min="4106" max="4106" width="8.6328125" style="88" customWidth="1"/>
    <col min="4107" max="4107" width="6.7265625" style="88" customWidth="1"/>
    <col min="4108" max="4108" width="4.90625" style="88" customWidth="1"/>
    <col min="4109" max="4109" width="11" style="88" customWidth="1"/>
    <col min="4110" max="4110" width="3.36328125" style="88" customWidth="1"/>
    <col min="4111" max="4111" width="4.90625" style="88" customWidth="1"/>
    <col min="4112" max="4112" width="11" style="88" customWidth="1"/>
    <col min="4113" max="4113" width="3.36328125" style="88" customWidth="1"/>
    <col min="4114" max="4114" width="4.90625" style="88" customWidth="1"/>
    <col min="4115" max="4115" width="11" style="88" customWidth="1"/>
    <col min="4116" max="4116" width="3.36328125" style="88" customWidth="1"/>
    <col min="4117" max="4117" width="4.90625" style="88" customWidth="1"/>
    <col min="4118" max="4118" width="11" style="88" customWidth="1"/>
    <col min="4119" max="4119" width="3.36328125" style="88" customWidth="1"/>
    <col min="4120" max="4120" width="4.90625" style="88" customWidth="1"/>
    <col min="4121" max="4121" width="11" style="88" customWidth="1"/>
    <col min="4122" max="4122" width="3.36328125" style="88" customWidth="1"/>
    <col min="4123" max="4123" width="4.90625" style="88" customWidth="1"/>
    <col min="4124" max="4124" width="11" style="88" customWidth="1"/>
    <col min="4125" max="4125" width="3.36328125" style="88" customWidth="1"/>
    <col min="4126" max="4129" width="0" style="88" hidden="1" customWidth="1"/>
    <col min="4130" max="4353" width="9" style="88"/>
    <col min="4354" max="4354" width="4.453125" style="88" customWidth="1"/>
    <col min="4355" max="4355" width="3.453125" style="88" customWidth="1"/>
    <col min="4356" max="4361" width="6" style="88" customWidth="1"/>
    <col min="4362" max="4362" width="8.6328125" style="88" customWidth="1"/>
    <col min="4363" max="4363" width="6.7265625" style="88" customWidth="1"/>
    <col min="4364" max="4364" width="4.90625" style="88" customWidth="1"/>
    <col min="4365" max="4365" width="11" style="88" customWidth="1"/>
    <col min="4366" max="4366" width="3.36328125" style="88" customWidth="1"/>
    <col min="4367" max="4367" width="4.90625" style="88" customWidth="1"/>
    <col min="4368" max="4368" width="11" style="88" customWidth="1"/>
    <col min="4369" max="4369" width="3.36328125" style="88" customWidth="1"/>
    <col min="4370" max="4370" width="4.90625" style="88" customWidth="1"/>
    <col min="4371" max="4371" width="11" style="88" customWidth="1"/>
    <col min="4372" max="4372" width="3.36328125" style="88" customWidth="1"/>
    <col min="4373" max="4373" width="4.90625" style="88" customWidth="1"/>
    <col min="4374" max="4374" width="11" style="88" customWidth="1"/>
    <col min="4375" max="4375" width="3.36328125" style="88" customWidth="1"/>
    <col min="4376" max="4376" width="4.90625" style="88" customWidth="1"/>
    <col min="4377" max="4377" width="11" style="88" customWidth="1"/>
    <col min="4378" max="4378" width="3.36328125" style="88" customWidth="1"/>
    <col min="4379" max="4379" width="4.90625" style="88" customWidth="1"/>
    <col min="4380" max="4380" width="11" style="88" customWidth="1"/>
    <col min="4381" max="4381" width="3.36328125" style="88" customWidth="1"/>
    <col min="4382" max="4385" width="0" style="88" hidden="1" customWidth="1"/>
    <col min="4386" max="4609" width="9" style="88"/>
    <col min="4610" max="4610" width="4.453125" style="88" customWidth="1"/>
    <col min="4611" max="4611" width="3.453125" style="88" customWidth="1"/>
    <col min="4612" max="4617" width="6" style="88" customWidth="1"/>
    <col min="4618" max="4618" width="8.6328125" style="88" customWidth="1"/>
    <col min="4619" max="4619" width="6.7265625" style="88" customWidth="1"/>
    <col min="4620" max="4620" width="4.90625" style="88" customWidth="1"/>
    <col min="4621" max="4621" width="11" style="88" customWidth="1"/>
    <col min="4622" max="4622" width="3.36328125" style="88" customWidth="1"/>
    <col min="4623" max="4623" width="4.90625" style="88" customWidth="1"/>
    <col min="4624" max="4624" width="11" style="88" customWidth="1"/>
    <col min="4625" max="4625" width="3.36328125" style="88" customWidth="1"/>
    <col min="4626" max="4626" width="4.90625" style="88" customWidth="1"/>
    <col min="4627" max="4627" width="11" style="88" customWidth="1"/>
    <col min="4628" max="4628" width="3.36328125" style="88" customWidth="1"/>
    <col min="4629" max="4629" width="4.90625" style="88" customWidth="1"/>
    <col min="4630" max="4630" width="11" style="88" customWidth="1"/>
    <col min="4631" max="4631" width="3.36328125" style="88" customWidth="1"/>
    <col min="4632" max="4632" width="4.90625" style="88" customWidth="1"/>
    <col min="4633" max="4633" width="11" style="88" customWidth="1"/>
    <col min="4634" max="4634" width="3.36328125" style="88" customWidth="1"/>
    <col min="4635" max="4635" width="4.90625" style="88" customWidth="1"/>
    <col min="4636" max="4636" width="11" style="88" customWidth="1"/>
    <col min="4637" max="4637" width="3.36328125" style="88" customWidth="1"/>
    <col min="4638" max="4641" width="0" style="88" hidden="1" customWidth="1"/>
    <col min="4642" max="4865" width="9" style="88"/>
    <col min="4866" max="4866" width="4.453125" style="88" customWidth="1"/>
    <col min="4867" max="4867" width="3.453125" style="88" customWidth="1"/>
    <col min="4868" max="4873" width="6" style="88" customWidth="1"/>
    <col min="4874" max="4874" width="8.6328125" style="88" customWidth="1"/>
    <col min="4875" max="4875" width="6.7265625" style="88" customWidth="1"/>
    <col min="4876" max="4876" width="4.90625" style="88" customWidth="1"/>
    <col min="4877" max="4877" width="11" style="88" customWidth="1"/>
    <col min="4878" max="4878" width="3.36328125" style="88" customWidth="1"/>
    <col min="4879" max="4879" width="4.90625" style="88" customWidth="1"/>
    <col min="4880" max="4880" width="11" style="88" customWidth="1"/>
    <col min="4881" max="4881" width="3.36328125" style="88" customWidth="1"/>
    <col min="4882" max="4882" width="4.90625" style="88" customWidth="1"/>
    <col min="4883" max="4883" width="11" style="88" customWidth="1"/>
    <col min="4884" max="4884" width="3.36328125" style="88" customWidth="1"/>
    <col min="4885" max="4885" width="4.90625" style="88" customWidth="1"/>
    <col min="4886" max="4886" width="11" style="88" customWidth="1"/>
    <col min="4887" max="4887" width="3.36328125" style="88" customWidth="1"/>
    <col min="4888" max="4888" width="4.90625" style="88" customWidth="1"/>
    <col min="4889" max="4889" width="11" style="88" customWidth="1"/>
    <col min="4890" max="4890" width="3.36328125" style="88" customWidth="1"/>
    <col min="4891" max="4891" width="4.90625" style="88" customWidth="1"/>
    <col min="4892" max="4892" width="11" style="88" customWidth="1"/>
    <col min="4893" max="4893" width="3.36328125" style="88" customWidth="1"/>
    <col min="4894" max="4897" width="0" style="88" hidden="1" customWidth="1"/>
    <col min="4898" max="5121" width="9" style="88"/>
    <col min="5122" max="5122" width="4.453125" style="88" customWidth="1"/>
    <col min="5123" max="5123" width="3.453125" style="88" customWidth="1"/>
    <col min="5124" max="5129" width="6" style="88" customWidth="1"/>
    <col min="5130" max="5130" width="8.6328125" style="88" customWidth="1"/>
    <col min="5131" max="5131" width="6.7265625" style="88" customWidth="1"/>
    <col min="5132" max="5132" width="4.90625" style="88" customWidth="1"/>
    <col min="5133" max="5133" width="11" style="88" customWidth="1"/>
    <col min="5134" max="5134" width="3.36328125" style="88" customWidth="1"/>
    <col min="5135" max="5135" width="4.90625" style="88" customWidth="1"/>
    <col min="5136" max="5136" width="11" style="88" customWidth="1"/>
    <col min="5137" max="5137" width="3.36328125" style="88" customWidth="1"/>
    <col min="5138" max="5138" width="4.90625" style="88" customWidth="1"/>
    <col min="5139" max="5139" width="11" style="88" customWidth="1"/>
    <col min="5140" max="5140" width="3.36328125" style="88" customWidth="1"/>
    <col min="5141" max="5141" width="4.90625" style="88" customWidth="1"/>
    <col min="5142" max="5142" width="11" style="88" customWidth="1"/>
    <col min="5143" max="5143" width="3.36328125" style="88" customWidth="1"/>
    <col min="5144" max="5144" width="4.90625" style="88" customWidth="1"/>
    <col min="5145" max="5145" width="11" style="88" customWidth="1"/>
    <col min="5146" max="5146" width="3.36328125" style="88" customWidth="1"/>
    <col min="5147" max="5147" width="4.90625" style="88" customWidth="1"/>
    <col min="5148" max="5148" width="11" style="88" customWidth="1"/>
    <col min="5149" max="5149" width="3.36328125" style="88" customWidth="1"/>
    <col min="5150" max="5153" width="0" style="88" hidden="1" customWidth="1"/>
    <col min="5154" max="5377" width="9" style="88"/>
    <col min="5378" max="5378" width="4.453125" style="88" customWidth="1"/>
    <col min="5379" max="5379" width="3.453125" style="88" customWidth="1"/>
    <col min="5380" max="5385" width="6" style="88" customWidth="1"/>
    <col min="5386" max="5386" width="8.6328125" style="88" customWidth="1"/>
    <col min="5387" max="5387" width="6.7265625" style="88" customWidth="1"/>
    <col min="5388" max="5388" width="4.90625" style="88" customWidth="1"/>
    <col min="5389" max="5389" width="11" style="88" customWidth="1"/>
    <col min="5390" max="5390" width="3.36328125" style="88" customWidth="1"/>
    <col min="5391" max="5391" width="4.90625" style="88" customWidth="1"/>
    <col min="5392" max="5392" width="11" style="88" customWidth="1"/>
    <col min="5393" max="5393" width="3.36328125" style="88" customWidth="1"/>
    <col min="5394" max="5394" width="4.90625" style="88" customWidth="1"/>
    <col min="5395" max="5395" width="11" style="88" customWidth="1"/>
    <col min="5396" max="5396" width="3.36328125" style="88" customWidth="1"/>
    <col min="5397" max="5397" width="4.90625" style="88" customWidth="1"/>
    <col min="5398" max="5398" width="11" style="88" customWidth="1"/>
    <col min="5399" max="5399" width="3.36328125" style="88" customWidth="1"/>
    <col min="5400" max="5400" width="4.90625" style="88" customWidth="1"/>
    <col min="5401" max="5401" width="11" style="88" customWidth="1"/>
    <col min="5402" max="5402" width="3.36328125" style="88" customWidth="1"/>
    <col min="5403" max="5403" width="4.90625" style="88" customWidth="1"/>
    <col min="5404" max="5404" width="11" style="88" customWidth="1"/>
    <col min="5405" max="5405" width="3.36328125" style="88" customWidth="1"/>
    <col min="5406" max="5409" width="0" style="88" hidden="1" customWidth="1"/>
    <col min="5410" max="5633" width="9" style="88"/>
    <col min="5634" max="5634" width="4.453125" style="88" customWidth="1"/>
    <col min="5635" max="5635" width="3.453125" style="88" customWidth="1"/>
    <col min="5636" max="5641" width="6" style="88" customWidth="1"/>
    <col min="5642" max="5642" width="8.6328125" style="88" customWidth="1"/>
    <col min="5643" max="5643" width="6.7265625" style="88" customWidth="1"/>
    <col min="5644" max="5644" width="4.90625" style="88" customWidth="1"/>
    <col min="5645" max="5645" width="11" style="88" customWidth="1"/>
    <col min="5646" max="5646" width="3.36328125" style="88" customWidth="1"/>
    <col min="5647" max="5647" width="4.90625" style="88" customWidth="1"/>
    <col min="5648" max="5648" width="11" style="88" customWidth="1"/>
    <col min="5649" max="5649" width="3.36328125" style="88" customWidth="1"/>
    <col min="5650" max="5650" width="4.90625" style="88" customWidth="1"/>
    <col min="5651" max="5651" width="11" style="88" customWidth="1"/>
    <col min="5652" max="5652" width="3.36328125" style="88" customWidth="1"/>
    <col min="5653" max="5653" width="4.90625" style="88" customWidth="1"/>
    <col min="5654" max="5654" width="11" style="88" customWidth="1"/>
    <col min="5655" max="5655" width="3.36328125" style="88" customWidth="1"/>
    <col min="5656" max="5656" width="4.90625" style="88" customWidth="1"/>
    <col min="5657" max="5657" width="11" style="88" customWidth="1"/>
    <col min="5658" max="5658" width="3.36328125" style="88" customWidth="1"/>
    <col min="5659" max="5659" width="4.90625" style="88" customWidth="1"/>
    <col min="5660" max="5660" width="11" style="88" customWidth="1"/>
    <col min="5661" max="5661" width="3.36328125" style="88" customWidth="1"/>
    <col min="5662" max="5665" width="0" style="88" hidden="1" customWidth="1"/>
    <col min="5666" max="5889" width="9" style="88"/>
    <col min="5890" max="5890" width="4.453125" style="88" customWidth="1"/>
    <col min="5891" max="5891" width="3.453125" style="88" customWidth="1"/>
    <col min="5892" max="5897" width="6" style="88" customWidth="1"/>
    <col min="5898" max="5898" width="8.6328125" style="88" customWidth="1"/>
    <col min="5899" max="5899" width="6.7265625" style="88" customWidth="1"/>
    <col min="5900" max="5900" width="4.90625" style="88" customWidth="1"/>
    <col min="5901" max="5901" width="11" style="88" customWidth="1"/>
    <col min="5902" max="5902" width="3.36328125" style="88" customWidth="1"/>
    <col min="5903" max="5903" width="4.90625" style="88" customWidth="1"/>
    <col min="5904" max="5904" width="11" style="88" customWidth="1"/>
    <col min="5905" max="5905" width="3.36328125" style="88" customWidth="1"/>
    <col min="5906" max="5906" width="4.90625" style="88" customWidth="1"/>
    <col min="5907" max="5907" width="11" style="88" customWidth="1"/>
    <col min="5908" max="5908" width="3.36328125" style="88" customWidth="1"/>
    <col min="5909" max="5909" width="4.90625" style="88" customWidth="1"/>
    <col min="5910" max="5910" width="11" style="88" customWidth="1"/>
    <col min="5911" max="5911" width="3.36328125" style="88" customWidth="1"/>
    <col min="5912" max="5912" width="4.90625" style="88" customWidth="1"/>
    <col min="5913" max="5913" width="11" style="88" customWidth="1"/>
    <col min="5914" max="5914" width="3.36328125" style="88" customWidth="1"/>
    <col min="5915" max="5915" width="4.90625" style="88" customWidth="1"/>
    <col min="5916" max="5916" width="11" style="88" customWidth="1"/>
    <col min="5917" max="5917" width="3.36328125" style="88" customWidth="1"/>
    <col min="5918" max="5921" width="0" style="88" hidden="1" customWidth="1"/>
    <col min="5922" max="6145" width="9" style="88"/>
    <col min="6146" max="6146" width="4.453125" style="88" customWidth="1"/>
    <col min="6147" max="6147" width="3.453125" style="88" customWidth="1"/>
    <col min="6148" max="6153" width="6" style="88" customWidth="1"/>
    <col min="6154" max="6154" width="8.6328125" style="88" customWidth="1"/>
    <col min="6155" max="6155" width="6.7265625" style="88" customWidth="1"/>
    <col min="6156" max="6156" width="4.90625" style="88" customWidth="1"/>
    <col min="6157" max="6157" width="11" style="88" customWidth="1"/>
    <col min="6158" max="6158" width="3.36328125" style="88" customWidth="1"/>
    <col min="6159" max="6159" width="4.90625" style="88" customWidth="1"/>
    <col min="6160" max="6160" width="11" style="88" customWidth="1"/>
    <col min="6161" max="6161" width="3.36328125" style="88" customWidth="1"/>
    <col min="6162" max="6162" width="4.90625" style="88" customWidth="1"/>
    <col min="6163" max="6163" width="11" style="88" customWidth="1"/>
    <col min="6164" max="6164" width="3.36328125" style="88" customWidth="1"/>
    <col min="6165" max="6165" width="4.90625" style="88" customWidth="1"/>
    <col min="6166" max="6166" width="11" style="88" customWidth="1"/>
    <col min="6167" max="6167" width="3.36328125" style="88" customWidth="1"/>
    <col min="6168" max="6168" width="4.90625" style="88" customWidth="1"/>
    <col min="6169" max="6169" width="11" style="88" customWidth="1"/>
    <col min="6170" max="6170" width="3.36328125" style="88" customWidth="1"/>
    <col min="6171" max="6171" width="4.90625" style="88" customWidth="1"/>
    <col min="6172" max="6172" width="11" style="88" customWidth="1"/>
    <col min="6173" max="6173" width="3.36328125" style="88" customWidth="1"/>
    <col min="6174" max="6177" width="0" style="88" hidden="1" customWidth="1"/>
    <col min="6178" max="6401" width="9" style="88"/>
    <col min="6402" max="6402" width="4.453125" style="88" customWidth="1"/>
    <col min="6403" max="6403" width="3.453125" style="88" customWidth="1"/>
    <col min="6404" max="6409" width="6" style="88" customWidth="1"/>
    <col min="6410" max="6410" width="8.6328125" style="88" customWidth="1"/>
    <col min="6411" max="6411" width="6.7265625" style="88" customWidth="1"/>
    <col min="6412" max="6412" width="4.90625" style="88" customWidth="1"/>
    <col min="6413" max="6413" width="11" style="88" customWidth="1"/>
    <col min="6414" max="6414" width="3.36328125" style="88" customWidth="1"/>
    <col min="6415" max="6415" width="4.90625" style="88" customWidth="1"/>
    <col min="6416" max="6416" width="11" style="88" customWidth="1"/>
    <col min="6417" max="6417" width="3.36328125" style="88" customWidth="1"/>
    <col min="6418" max="6418" width="4.90625" style="88" customWidth="1"/>
    <col min="6419" max="6419" width="11" style="88" customWidth="1"/>
    <col min="6420" max="6420" width="3.36328125" style="88" customWidth="1"/>
    <col min="6421" max="6421" width="4.90625" style="88" customWidth="1"/>
    <col min="6422" max="6422" width="11" style="88" customWidth="1"/>
    <col min="6423" max="6423" width="3.36328125" style="88" customWidth="1"/>
    <col min="6424" max="6424" width="4.90625" style="88" customWidth="1"/>
    <col min="6425" max="6425" width="11" style="88" customWidth="1"/>
    <col min="6426" max="6426" width="3.36328125" style="88" customWidth="1"/>
    <col min="6427" max="6427" width="4.90625" style="88" customWidth="1"/>
    <col min="6428" max="6428" width="11" style="88" customWidth="1"/>
    <col min="6429" max="6429" width="3.36328125" style="88" customWidth="1"/>
    <col min="6430" max="6433" width="0" style="88" hidden="1" customWidth="1"/>
    <col min="6434" max="6657" width="9" style="88"/>
    <col min="6658" max="6658" width="4.453125" style="88" customWidth="1"/>
    <col min="6659" max="6659" width="3.453125" style="88" customWidth="1"/>
    <col min="6660" max="6665" width="6" style="88" customWidth="1"/>
    <col min="6666" max="6666" width="8.6328125" style="88" customWidth="1"/>
    <col min="6667" max="6667" width="6.7265625" style="88" customWidth="1"/>
    <col min="6668" max="6668" width="4.90625" style="88" customWidth="1"/>
    <col min="6669" max="6669" width="11" style="88" customWidth="1"/>
    <col min="6670" max="6670" width="3.36328125" style="88" customWidth="1"/>
    <col min="6671" max="6671" width="4.90625" style="88" customWidth="1"/>
    <col min="6672" max="6672" width="11" style="88" customWidth="1"/>
    <col min="6673" max="6673" width="3.36328125" style="88" customWidth="1"/>
    <col min="6674" max="6674" width="4.90625" style="88" customWidth="1"/>
    <col min="6675" max="6675" width="11" style="88" customWidth="1"/>
    <col min="6676" max="6676" width="3.36328125" style="88" customWidth="1"/>
    <col min="6677" max="6677" width="4.90625" style="88" customWidth="1"/>
    <col min="6678" max="6678" width="11" style="88" customWidth="1"/>
    <col min="6679" max="6679" width="3.36328125" style="88" customWidth="1"/>
    <col min="6680" max="6680" width="4.90625" style="88" customWidth="1"/>
    <col min="6681" max="6681" width="11" style="88" customWidth="1"/>
    <col min="6682" max="6682" width="3.36328125" style="88" customWidth="1"/>
    <col min="6683" max="6683" width="4.90625" style="88" customWidth="1"/>
    <col min="6684" max="6684" width="11" style="88" customWidth="1"/>
    <col min="6685" max="6685" width="3.36328125" style="88" customWidth="1"/>
    <col min="6686" max="6689" width="0" style="88" hidden="1" customWidth="1"/>
    <col min="6690" max="6913" width="9" style="88"/>
    <col min="6914" max="6914" width="4.453125" style="88" customWidth="1"/>
    <col min="6915" max="6915" width="3.453125" style="88" customWidth="1"/>
    <col min="6916" max="6921" width="6" style="88" customWidth="1"/>
    <col min="6922" max="6922" width="8.6328125" style="88" customWidth="1"/>
    <col min="6923" max="6923" width="6.7265625" style="88" customWidth="1"/>
    <col min="6924" max="6924" width="4.90625" style="88" customWidth="1"/>
    <col min="6925" max="6925" width="11" style="88" customWidth="1"/>
    <col min="6926" max="6926" width="3.36328125" style="88" customWidth="1"/>
    <col min="6927" max="6927" width="4.90625" style="88" customWidth="1"/>
    <col min="6928" max="6928" width="11" style="88" customWidth="1"/>
    <col min="6929" max="6929" width="3.36328125" style="88" customWidth="1"/>
    <col min="6930" max="6930" width="4.90625" style="88" customWidth="1"/>
    <col min="6931" max="6931" width="11" style="88" customWidth="1"/>
    <col min="6932" max="6932" width="3.36328125" style="88" customWidth="1"/>
    <col min="6933" max="6933" width="4.90625" style="88" customWidth="1"/>
    <col min="6934" max="6934" width="11" style="88" customWidth="1"/>
    <col min="6935" max="6935" width="3.36328125" style="88" customWidth="1"/>
    <col min="6936" max="6936" width="4.90625" style="88" customWidth="1"/>
    <col min="6937" max="6937" width="11" style="88" customWidth="1"/>
    <col min="6938" max="6938" width="3.36328125" style="88" customWidth="1"/>
    <col min="6939" max="6939" width="4.90625" style="88" customWidth="1"/>
    <col min="6940" max="6940" width="11" style="88" customWidth="1"/>
    <col min="6941" max="6941" width="3.36328125" style="88" customWidth="1"/>
    <col min="6942" max="6945" width="0" style="88" hidden="1" customWidth="1"/>
    <col min="6946" max="7169" width="9" style="88"/>
    <col min="7170" max="7170" width="4.453125" style="88" customWidth="1"/>
    <col min="7171" max="7171" width="3.453125" style="88" customWidth="1"/>
    <col min="7172" max="7177" width="6" style="88" customWidth="1"/>
    <col min="7178" max="7178" width="8.6328125" style="88" customWidth="1"/>
    <col min="7179" max="7179" width="6.7265625" style="88" customWidth="1"/>
    <col min="7180" max="7180" width="4.90625" style="88" customWidth="1"/>
    <col min="7181" max="7181" width="11" style="88" customWidth="1"/>
    <col min="7182" max="7182" width="3.36328125" style="88" customWidth="1"/>
    <col min="7183" max="7183" width="4.90625" style="88" customWidth="1"/>
    <col min="7184" max="7184" width="11" style="88" customWidth="1"/>
    <col min="7185" max="7185" width="3.36328125" style="88" customWidth="1"/>
    <col min="7186" max="7186" width="4.90625" style="88" customWidth="1"/>
    <col min="7187" max="7187" width="11" style="88" customWidth="1"/>
    <col min="7188" max="7188" width="3.36328125" style="88" customWidth="1"/>
    <col min="7189" max="7189" width="4.90625" style="88" customWidth="1"/>
    <col min="7190" max="7190" width="11" style="88" customWidth="1"/>
    <col min="7191" max="7191" width="3.36328125" style="88" customWidth="1"/>
    <col min="7192" max="7192" width="4.90625" style="88" customWidth="1"/>
    <col min="7193" max="7193" width="11" style="88" customWidth="1"/>
    <col min="7194" max="7194" width="3.36328125" style="88" customWidth="1"/>
    <col min="7195" max="7195" width="4.90625" style="88" customWidth="1"/>
    <col min="7196" max="7196" width="11" style="88" customWidth="1"/>
    <col min="7197" max="7197" width="3.36328125" style="88" customWidth="1"/>
    <col min="7198" max="7201" width="0" style="88" hidden="1" customWidth="1"/>
    <col min="7202" max="7425" width="9" style="88"/>
    <col min="7426" max="7426" width="4.453125" style="88" customWidth="1"/>
    <col min="7427" max="7427" width="3.453125" style="88" customWidth="1"/>
    <col min="7428" max="7433" width="6" style="88" customWidth="1"/>
    <col min="7434" max="7434" width="8.6328125" style="88" customWidth="1"/>
    <col min="7435" max="7435" width="6.7265625" style="88" customWidth="1"/>
    <col min="7436" max="7436" width="4.90625" style="88" customWidth="1"/>
    <col min="7437" max="7437" width="11" style="88" customWidth="1"/>
    <col min="7438" max="7438" width="3.36328125" style="88" customWidth="1"/>
    <col min="7439" max="7439" width="4.90625" style="88" customWidth="1"/>
    <col min="7440" max="7440" width="11" style="88" customWidth="1"/>
    <col min="7441" max="7441" width="3.36328125" style="88" customWidth="1"/>
    <col min="7442" max="7442" width="4.90625" style="88" customWidth="1"/>
    <col min="7443" max="7443" width="11" style="88" customWidth="1"/>
    <col min="7444" max="7444" width="3.36328125" style="88" customWidth="1"/>
    <col min="7445" max="7445" width="4.90625" style="88" customWidth="1"/>
    <col min="7446" max="7446" width="11" style="88" customWidth="1"/>
    <col min="7447" max="7447" width="3.36328125" style="88" customWidth="1"/>
    <col min="7448" max="7448" width="4.90625" style="88" customWidth="1"/>
    <col min="7449" max="7449" width="11" style="88" customWidth="1"/>
    <col min="7450" max="7450" width="3.36328125" style="88" customWidth="1"/>
    <col min="7451" max="7451" width="4.90625" style="88" customWidth="1"/>
    <col min="7452" max="7452" width="11" style="88" customWidth="1"/>
    <col min="7453" max="7453" width="3.36328125" style="88" customWidth="1"/>
    <col min="7454" max="7457" width="0" style="88" hidden="1" customWidth="1"/>
    <col min="7458" max="7681" width="9" style="88"/>
    <col min="7682" max="7682" width="4.453125" style="88" customWidth="1"/>
    <col min="7683" max="7683" width="3.453125" style="88" customWidth="1"/>
    <col min="7684" max="7689" width="6" style="88" customWidth="1"/>
    <col min="7690" max="7690" width="8.6328125" style="88" customWidth="1"/>
    <col min="7691" max="7691" width="6.7265625" style="88" customWidth="1"/>
    <col min="7692" max="7692" width="4.90625" style="88" customWidth="1"/>
    <col min="7693" max="7693" width="11" style="88" customWidth="1"/>
    <col min="7694" max="7694" width="3.36328125" style="88" customWidth="1"/>
    <col min="7695" max="7695" width="4.90625" style="88" customWidth="1"/>
    <col min="7696" max="7696" width="11" style="88" customWidth="1"/>
    <col min="7697" max="7697" width="3.36328125" style="88" customWidth="1"/>
    <col min="7698" max="7698" width="4.90625" style="88" customWidth="1"/>
    <col min="7699" max="7699" width="11" style="88" customWidth="1"/>
    <col min="7700" max="7700" width="3.36328125" style="88" customWidth="1"/>
    <col min="7701" max="7701" width="4.90625" style="88" customWidth="1"/>
    <col min="7702" max="7702" width="11" style="88" customWidth="1"/>
    <col min="7703" max="7703" width="3.36328125" style="88" customWidth="1"/>
    <col min="7704" max="7704" width="4.90625" style="88" customWidth="1"/>
    <col min="7705" max="7705" width="11" style="88" customWidth="1"/>
    <col min="7706" max="7706" width="3.36328125" style="88" customWidth="1"/>
    <col min="7707" max="7707" width="4.90625" style="88" customWidth="1"/>
    <col min="7708" max="7708" width="11" style="88" customWidth="1"/>
    <col min="7709" max="7709" width="3.36328125" style="88" customWidth="1"/>
    <col min="7710" max="7713" width="0" style="88" hidden="1" customWidth="1"/>
    <col min="7714" max="7937" width="9" style="88"/>
    <col min="7938" max="7938" width="4.453125" style="88" customWidth="1"/>
    <col min="7939" max="7939" width="3.453125" style="88" customWidth="1"/>
    <col min="7940" max="7945" width="6" style="88" customWidth="1"/>
    <col min="7946" max="7946" width="8.6328125" style="88" customWidth="1"/>
    <col min="7947" max="7947" width="6.7265625" style="88" customWidth="1"/>
    <col min="7948" max="7948" width="4.90625" style="88" customWidth="1"/>
    <col min="7949" max="7949" width="11" style="88" customWidth="1"/>
    <col min="7950" max="7950" width="3.36328125" style="88" customWidth="1"/>
    <col min="7951" max="7951" width="4.90625" style="88" customWidth="1"/>
    <col min="7952" max="7952" width="11" style="88" customWidth="1"/>
    <col min="7953" max="7953" width="3.36328125" style="88" customWidth="1"/>
    <col min="7954" max="7954" width="4.90625" style="88" customWidth="1"/>
    <col min="7955" max="7955" width="11" style="88" customWidth="1"/>
    <col min="7956" max="7956" width="3.36328125" style="88" customWidth="1"/>
    <col min="7957" max="7957" width="4.90625" style="88" customWidth="1"/>
    <col min="7958" max="7958" width="11" style="88" customWidth="1"/>
    <col min="7959" max="7959" width="3.36328125" style="88" customWidth="1"/>
    <col min="7960" max="7960" width="4.90625" style="88" customWidth="1"/>
    <col min="7961" max="7961" width="11" style="88" customWidth="1"/>
    <col min="7962" max="7962" width="3.36328125" style="88" customWidth="1"/>
    <col min="7963" max="7963" width="4.90625" style="88" customWidth="1"/>
    <col min="7964" max="7964" width="11" style="88" customWidth="1"/>
    <col min="7965" max="7965" width="3.36328125" style="88" customWidth="1"/>
    <col min="7966" max="7969" width="0" style="88" hidden="1" customWidth="1"/>
    <col min="7970" max="8193" width="9" style="88"/>
    <col min="8194" max="8194" width="4.453125" style="88" customWidth="1"/>
    <col min="8195" max="8195" width="3.453125" style="88" customWidth="1"/>
    <col min="8196" max="8201" width="6" style="88" customWidth="1"/>
    <col min="8202" max="8202" width="8.6328125" style="88" customWidth="1"/>
    <col min="8203" max="8203" width="6.7265625" style="88" customWidth="1"/>
    <col min="8204" max="8204" width="4.90625" style="88" customWidth="1"/>
    <col min="8205" max="8205" width="11" style="88" customWidth="1"/>
    <col min="8206" max="8206" width="3.36328125" style="88" customWidth="1"/>
    <col min="8207" max="8207" width="4.90625" style="88" customWidth="1"/>
    <col min="8208" max="8208" width="11" style="88" customWidth="1"/>
    <col min="8209" max="8209" width="3.36328125" style="88" customWidth="1"/>
    <col min="8210" max="8210" width="4.90625" style="88" customWidth="1"/>
    <col min="8211" max="8211" width="11" style="88" customWidth="1"/>
    <col min="8212" max="8212" width="3.36328125" style="88" customWidth="1"/>
    <col min="8213" max="8213" width="4.90625" style="88" customWidth="1"/>
    <col min="8214" max="8214" width="11" style="88" customWidth="1"/>
    <col min="8215" max="8215" width="3.36328125" style="88" customWidth="1"/>
    <col min="8216" max="8216" width="4.90625" style="88" customWidth="1"/>
    <col min="8217" max="8217" width="11" style="88" customWidth="1"/>
    <col min="8218" max="8218" width="3.36328125" style="88" customWidth="1"/>
    <col min="8219" max="8219" width="4.90625" style="88" customWidth="1"/>
    <col min="8220" max="8220" width="11" style="88" customWidth="1"/>
    <col min="8221" max="8221" width="3.36328125" style="88" customWidth="1"/>
    <col min="8222" max="8225" width="0" style="88" hidden="1" customWidth="1"/>
    <col min="8226" max="8449" width="9" style="88"/>
    <col min="8450" max="8450" width="4.453125" style="88" customWidth="1"/>
    <col min="8451" max="8451" width="3.453125" style="88" customWidth="1"/>
    <col min="8452" max="8457" width="6" style="88" customWidth="1"/>
    <col min="8458" max="8458" width="8.6328125" style="88" customWidth="1"/>
    <col min="8459" max="8459" width="6.7265625" style="88" customWidth="1"/>
    <col min="8460" max="8460" width="4.90625" style="88" customWidth="1"/>
    <col min="8461" max="8461" width="11" style="88" customWidth="1"/>
    <col min="8462" max="8462" width="3.36328125" style="88" customWidth="1"/>
    <col min="8463" max="8463" width="4.90625" style="88" customWidth="1"/>
    <col min="8464" max="8464" width="11" style="88" customWidth="1"/>
    <col min="8465" max="8465" width="3.36328125" style="88" customWidth="1"/>
    <col min="8466" max="8466" width="4.90625" style="88" customWidth="1"/>
    <col min="8467" max="8467" width="11" style="88" customWidth="1"/>
    <col min="8468" max="8468" width="3.36328125" style="88" customWidth="1"/>
    <col min="8469" max="8469" width="4.90625" style="88" customWidth="1"/>
    <col min="8470" max="8470" width="11" style="88" customWidth="1"/>
    <col min="8471" max="8471" width="3.36328125" style="88" customWidth="1"/>
    <col min="8472" max="8472" width="4.90625" style="88" customWidth="1"/>
    <col min="8473" max="8473" width="11" style="88" customWidth="1"/>
    <col min="8474" max="8474" width="3.36328125" style="88" customWidth="1"/>
    <col min="8475" max="8475" width="4.90625" style="88" customWidth="1"/>
    <col min="8476" max="8476" width="11" style="88" customWidth="1"/>
    <col min="8477" max="8477" width="3.36328125" style="88" customWidth="1"/>
    <col min="8478" max="8481" width="0" style="88" hidden="1" customWidth="1"/>
    <col min="8482" max="8705" width="9" style="88"/>
    <col min="8706" max="8706" width="4.453125" style="88" customWidth="1"/>
    <col min="8707" max="8707" width="3.453125" style="88" customWidth="1"/>
    <col min="8708" max="8713" width="6" style="88" customWidth="1"/>
    <col min="8714" max="8714" width="8.6328125" style="88" customWidth="1"/>
    <col min="8715" max="8715" width="6.7265625" style="88" customWidth="1"/>
    <col min="8716" max="8716" width="4.90625" style="88" customWidth="1"/>
    <col min="8717" max="8717" width="11" style="88" customWidth="1"/>
    <col min="8718" max="8718" width="3.36328125" style="88" customWidth="1"/>
    <col min="8719" max="8719" width="4.90625" style="88" customWidth="1"/>
    <col min="8720" max="8720" width="11" style="88" customWidth="1"/>
    <col min="8721" max="8721" width="3.36328125" style="88" customWidth="1"/>
    <col min="8722" max="8722" width="4.90625" style="88" customWidth="1"/>
    <col min="8723" max="8723" width="11" style="88" customWidth="1"/>
    <col min="8724" max="8724" width="3.36328125" style="88" customWidth="1"/>
    <col min="8725" max="8725" width="4.90625" style="88" customWidth="1"/>
    <col min="8726" max="8726" width="11" style="88" customWidth="1"/>
    <col min="8727" max="8727" width="3.36328125" style="88" customWidth="1"/>
    <col min="8728" max="8728" width="4.90625" style="88" customWidth="1"/>
    <col min="8729" max="8729" width="11" style="88" customWidth="1"/>
    <col min="8730" max="8730" width="3.36328125" style="88" customWidth="1"/>
    <col min="8731" max="8731" width="4.90625" style="88" customWidth="1"/>
    <col min="8732" max="8732" width="11" style="88" customWidth="1"/>
    <col min="8733" max="8733" width="3.36328125" style="88" customWidth="1"/>
    <col min="8734" max="8737" width="0" style="88" hidden="1" customWidth="1"/>
    <col min="8738" max="8961" width="9" style="88"/>
    <col min="8962" max="8962" width="4.453125" style="88" customWidth="1"/>
    <col min="8963" max="8963" width="3.453125" style="88" customWidth="1"/>
    <col min="8964" max="8969" width="6" style="88" customWidth="1"/>
    <col min="8970" max="8970" width="8.6328125" style="88" customWidth="1"/>
    <col min="8971" max="8971" width="6.7265625" style="88" customWidth="1"/>
    <col min="8972" max="8972" width="4.90625" style="88" customWidth="1"/>
    <col min="8973" max="8973" width="11" style="88" customWidth="1"/>
    <col min="8974" max="8974" width="3.36328125" style="88" customWidth="1"/>
    <col min="8975" max="8975" width="4.90625" style="88" customWidth="1"/>
    <col min="8976" max="8976" width="11" style="88" customWidth="1"/>
    <col min="8977" max="8977" width="3.36328125" style="88" customWidth="1"/>
    <col min="8978" max="8978" width="4.90625" style="88" customWidth="1"/>
    <col min="8979" max="8979" width="11" style="88" customWidth="1"/>
    <col min="8980" max="8980" width="3.36328125" style="88" customWidth="1"/>
    <col min="8981" max="8981" width="4.90625" style="88" customWidth="1"/>
    <col min="8982" max="8982" width="11" style="88" customWidth="1"/>
    <col min="8983" max="8983" width="3.36328125" style="88" customWidth="1"/>
    <col min="8984" max="8984" width="4.90625" style="88" customWidth="1"/>
    <col min="8985" max="8985" width="11" style="88" customWidth="1"/>
    <col min="8986" max="8986" width="3.36328125" style="88" customWidth="1"/>
    <col min="8987" max="8987" width="4.90625" style="88" customWidth="1"/>
    <col min="8988" max="8988" width="11" style="88" customWidth="1"/>
    <col min="8989" max="8989" width="3.36328125" style="88" customWidth="1"/>
    <col min="8990" max="8993" width="0" style="88" hidden="1" customWidth="1"/>
    <col min="8994" max="9217" width="9" style="88"/>
    <col min="9218" max="9218" width="4.453125" style="88" customWidth="1"/>
    <col min="9219" max="9219" width="3.453125" style="88" customWidth="1"/>
    <col min="9220" max="9225" width="6" style="88" customWidth="1"/>
    <col min="9226" max="9226" width="8.6328125" style="88" customWidth="1"/>
    <col min="9227" max="9227" width="6.7265625" style="88" customWidth="1"/>
    <col min="9228" max="9228" width="4.90625" style="88" customWidth="1"/>
    <col min="9229" max="9229" width="11" style="88" customWidth="1"/>
    <col min="9230" max="9230" width="3.36328125" style="88" customWidth="1"/>
    <col min="9231" max="9231" width="4.90625" style="88" customWidth="1"/>
    <col min="9232" max="9232" width="11" style="88" customWidth="1"/>
    <col min="9233" max="9233" width="3.36328125" style="88" customWidth="1"/>
    <col min="9234" max="9234" width="4.90625" style="88" customWidth="1"/>
    <col min="9235" max="9235" width="11" style="88" customWidth="1"/>
    <col min="9236" max="9236" width="3.36328125" style="88" customWidth="1"/>
    <col min="9237" max="9237" width="4.90625" style="88" customWidth="1"/>
    <col min="9238" max="9238" width="11" style="88" customWidth="1"/>
    <col min="9239" max="9239" width="3.36328125" style="88" customWidth="1"/>
    <col min="9240" max="9240" width="4.90625" style="88" customWidth="1"/>
    <col min="9241" max="9241" width="11" style="88" customWidth="1"/>
    <col min="9242" max="9242" width="3.36328125" style="88" customWidth="1"/>
    <col min="9243" max="9243" width="4.90625" style="88" customWidth="1"/>
    <col min="9244" max="9244" width="11" style="88" customWidth="1"/>
    <col min="9245" max="9245" width="3.36328125" style="88" customWidth="1"/>
    <col min="9246" max="9249" width="0" style="88" hidden="1" customWidth="1"/>
    <col min="9250" max="9473" width="9" style="88"/>
    <col min="9474" max="9474" width="4.453125" style="88" customWidth="1"/>
    <col min="9475" max="9475" width="3.453125" style="88" customWidth="1"/>
    <col min="9476" max="9481" width="6" style="88" customWidth="1"/>
    <col min="9482" max="9482" width="8.6328125" style="88" customWidth="1"/>
    <col min="9483" max="9483" width="6.7265625" style="88" customWidth="1"/>
    <col min="9484" max="9484" width="4.90625" style="88" customWidth="1"/>
    <col min="9485" max="9485" width="11" style="88" customWidth="1"/>
    <col min="9486" max="9486" width="3.36328125" style="88" customWidth="1"/>
    <col min="9487" max="9487" width="4.90625" style="88" customWidth="1"/>
    <col min="9488" max="9488" width="11" style="88" customWidth="1"/>
    <col min="9489" max="9489" width="3.36328125" style="88" customWidth="1"/>
    <col min="9490" max="9490" width="4.90625" style="88" customWidth="1"/>
    <col min="9491" max="9491" width="11" style="88" customWidth="1"/>
    <col min="9492" max="9492" width="3.36328125" style="88" customWidth="1"/>
    <col min="9493" max="9493" width="4.90625" style="88" customWidth="1"/>
    <col min="9494" max="9494" width="11" style="88" customWidth="1"/>
    <col min="9495" max="9495" width="3.36328125" style="88" customWidth="1"/>
    <col min="9496" max="9496" width="4.90625" style="88" customWidth="1"/>
    <col min="9497" max="9497" width="11" style="88" customWidth="1"/>
    <col min="9498" max="9498" width="3.36328125" style="88" customWidth="1"/>
    <col min="9499" max="9499" width="4.90625" style="88" customWidth="1"/>
    <col min="9500" max="9500" width="11" style="88" customWidth="1"/>
    <col min="9501" max="9501" width="3.36328125" style="88" customWidth="1"/>
    <col min="9502" max="9505" width="0" style="88" hidden="1" customWidth="1"/>
    <col min="9506" max="9729" width="9" style="88"/>
    <col min="9730" max="9730" width="4.453125" style="88" customWidth="1"/>
    <col min="9731" max="9731" width="3.453125" style="88" customWidth="1"/>
    <col min="9732" max="9737" width="6" style="88" customWidth="1"/>
    <col min="9738" max="9738" width="8.6328125" style="88" customWidth="1"/>
    <col min="9739" max="9739" width="6.7265625" style="88" customWidth="1"/>
    <col min="9740" max="9740" width="4.90625" style="88" customWidth="1"/>
    <col min="9741" max="9741" width="11" style="88" customWidth="1"/>
    <col min="9742" max="9742" width="3.36328125" style="88" customWidth="1"/>
    <col min="9743" max="9743" width="4.90625" style="88" customWidth="1"/>
    <col min="9744" max="9744" width="11" style="88" customWidth="1"/>
    <col min="9745" max="9745" width="3.36328125" style="88" customWidth="1"/>
    <col min="9746" max="9746" width="4.90625" style="88" customWidth="1"/>
    <col min="9747" max="9747" width="11" style="88" customWidth="1"/>
    <col min="9748" max="9748" width="3.36328125" style="88" customWidth="1"/>
    <col min="9749" max="9749" width="4.90625" style="88" customWidth="1"/>
    <col min="9750" max="9750" width="11" style="88" customWidth="1"/>
    <col min="9751" max="9751" width="3.36328125" style="88" customWidth="1"/>
    <col min="9752" max="9752" width="4.90625" style="88" customWidth="1"/>
    <col min="9753" max="9753" width="11" style="88" customWidth="1"/>
    <col min="9754" max="9754" width="3.36328125" style="88" customWidth="1"/>
    <col min="9755" max="9755" width="4.90625" style="88" customWidth="1"/>
    <col min="9756" max="9756" width="11" style="88" customWidth="1"/>
    <col min="9757" max="9757" width="3.36328125" style="88" customWidth="1"/>
    <col min="9758" max="9761" width="0" style="88" hidden="1" customWidth="1"/>
    <col min="9762" max="9985" width="9" style="88"/>
    <col min="9986" max="9986" width="4.453125" style="88" customWidth="1"/>
    <col min="9987" max="9987" width="3.453125" style="88" customWidth="1"/>
    <col min="9988" max="9993" width="6" style="88" customWidth="1"/>
    <col min="9994" max="9994" width="8.6328125" style="88" customWidth="1"/>
    <col min="9995" max="9995" width="6.7265625" style="88" customWidth="1"/>
    <col min="9996" max="9996" width="4.90625" style="88" customWidth="1"/>
    <col min="9997" max="9997" width="11" style="88" customWidth="1"/>
    <col min="9998" max="9998" width="3.36328125" style="88" customWidth="1"/>
    <col min="9999" max="9999" width="4.90625" style="88" customWidth="1"/>
    <col min="10000" max="10000" width="11" style="88" customWidth="1"/>
    <col min="10001" max="10001" width="3.36328125" style="88" customWidth="1"/>
    <col min="10002" max="10002" width="4.90625" style="88" customWidth="1"/>
    <col min="10003" max="10003" width="11" style="88" customWidth="1"/>
    <col min="10004" max="10004" width="3.36328125" style="88" customWidth="1"/>
    <col min="10005" max="10005" width="4.90625" style="88" customWidth="1"/>
    <col min="10006" max="10006" width="11" style="88" customWidth="1"/>
    <col min="10007" max="10007" width="3.36328125" style="88" customWidth="1"/>
    <col min="10008" max="10008" width="4.90625" style="88" customWidth="1"/>
    <col min="10009" max="10009" width="11" style="88" customWidth="1"/>
    <col min="10010" max="10010" width="3.36328125" style="88" customWidth="1"/>
    <col min="10011" max="10011" width="4.90625" style="88" customWidth="1"/>
    <col min="10012" max="10012" width="11" style="88" customWidth="1"/>
    <col min="10013" max="10013" width="3.36328125" style="88" customWidth="1"/>
    <col min="10014" max="10017" width="0" style="88" hidden="1" customWidth="1"/>
    <col min="10018" max="10241" width="9" style="88"/>
    <col min="10242" max="10242" width="4.453125" style="88" customWidth="1"/>
    <col min="10243" max="10243" width="3.453125" style="88" customWidth="1"/>
    <col min="10244" max="10249" width="6" style="88" customWidth="1"/>
    <col min="10250" max="10250" width="8.6328125" style="88" customWidth="1"/>
    <col min="10251" max="10251" width="6.7265625" style="88" customWidth="1"/>
    <col min="10252" max="10252" width="4.90625" style="88" customWidth="1"/>
    <col min="10253" max="10253" width="11" style="88" customWidth="1"/>
    <col min="10254" max="10254" width="3.36328125" style="88" customWidth="1"/>
    <col min="10255" max="10255" width="4.90625" style="88" customWidth="1"/>
    <col min="10256" max="10256" width="11" style="88" customWidth="1"/>
    <col min="10257" max="10257" width="3.36328125" style="88" customWidth="1"/>
    <col min="10258" max="10258" width="4.90625" style="88" customWidth="1"/>
    <col min="10259" max="10259" width="11" style="88" customWidth="1"/>
    <col min="10260" max="10260" width="3.36328125" style="88" customWidth="1"/>
    <col min="10261" max="10261" width="4.90625" style="88" customWidth="1"/>
    <col min="10262" max="10262" width="11" style="88" customWidth="1"/>
    <col min="10263" max="10263" width="3.36328125" style="88" customWidth="1"/>
    <col min="10264" max="10264" width="4.90625" style="88" customWidth="1"/>
    <col min="10265" max="10265" width="11" style="88" customWidth="1"/>
    <col min="10266" max="10266" width="3.36328125" style="88" customWidth="1"/>
    <col min="10267" max="10267" width="4.90625" style="88" customWidth="1"/>
    <col min="10268" max="10268" width="11" style="88" customWidth="1"/>
    <col min="10269" max="10269" width="3.36328125" style="88" customWidth="1"/>
    <col min="10270" max="10273" width="0" style="88" hidden="1" customWidth="1"/>
    <col min="10274" max="10497" width="9" style="88"/>
    <col min="10498" max="10498" width="4.453125" style="88" customWidth="1"/>
    <col min="10499" max="10499" width="3.453125" style="88" customWidth="1"/>
    <col min="10500" max="10505" width="6" style="88" customWidth="1"/>
    <col min="10506" max="10506" width="8.6328125" style="88" customWidth="1"/>
    <col min="10507" max="10507" width="6.7265625" style="88" customWidth="1"/>
    <col min="10508" max="10508" width="4.90625" style="88" customWidth="1"/>
    <col min="10509" max="10509" width="11" style="88" customWidth="1"/>
    <col min="10510" max="10510" width="3.36328125" style="88" customWidth="1"/>
    <col min="10511" max="10511" width="4.90625" style="88" customWidth="1"/>
    <col min="10512" max="10512" width="11" style="88" customWidth="1"/>
    <col min="10513" max="10513" width="3.36328125" style="88" customWidth="1"/>
    <col min="10514" max="10514" width="4.90625" style="88" customWidth="1"/>
    <col min="10515" max="10515" width="11" style="88" customWidth="1"/>
    <col min="10516" max="10516" width="3.36328125" style="88" customWidth="1"/>
    <col min="10517" max="10517" width="4.90625" style="88" customWidth="1"/>
    <col min="10518" max="10518" width="11" style="88" customWidth="1"/>
    <col min="10519" max="10519" width="3.36328125" style="88" customWidth="1"/>
    <col min="10520" max="10520" width="4.90625" style="88" customWidth="1"/>
    <col min="10521" max="10521" width="11" style="88" customWidth="1"/>
    <col min="10522" max="10522" width="3.36328125" style="88" customWidth="1"/>
    <col min="10523" max="10523" width="4.90625" style="88" customWidth="1"/>
    <col min="10524" max="10524" width="11" style="88" customWidth="1"/>
    <col min="10525" max="10525" width="3.36328125" style="88" customWidth="1"/>
    <col min="10526" max="10529" width="0" style="88" hidden="1" customWidth="1"/>
    <col min="10530" max="10753" width="9" style="88"/>
    <col min="10754" max="10754" width="4.453125" style="88" customWidth="1"/>
    <col min="10755" max="10755" width="3.453125" style="88" customWidth="1"/>
    <col min="10756" max="10761" width="6" style="88" customWidth="1"/>
    <col min="10762" max="10762" width="8.6328125" style="88" customWidth="1"/>
    <col min="10763" max="10763" width="6.7265625" style="88" customWidth="1"/>
    <col min="10764" max="10764" width="4.90625" style="88" customWidth="1"/>
    <col min="10765" max="10765" width="11" style="88" customWidth="1"/>
    <col min="10766" max="10766" width="3.36328125" style="88" customWidth="1"/>
    <col min="10767" max="10767" width="4.90625" style="88" customWidth="1"/>
    <col min="10768" max="10768" width="11" style="88" customWidth="1"/>
    <col min="10769" max="10769" width="3.36328125" style="88" customWidth="1"/>
    <col min="10770" max="10770" width="4.90625" style="88" customWidth="1"/>
    <col min="10771" max="10771" width="11" style="88" customWidth="1"/>
    <col min="10772" max="10772" width="3.36328125" style="88" customWidth="1"/>
    <col min="10773" max="10773" width="4.90625" style="88" customWidth="1"/>
    <col min="10774" max="10774" width="11" style="88" customWidth="1"/>
    <col min="10775" max="10775" width="3.36328125" style="88" customWidth="1"/>
    <col min="10776" max="10776" width="4.90625" style="88" customWidth="1"/>
    <col min="10777" max="10777" width="11" style="88" customWidth="1"/>
    <col min="10778" max="10778" width="3.36328125" style="88" customWidth="1"/>
    <col min="10779" max="10779" width="4.90625" style="88" customWidth="1"/>
    <col min="10780" max="10780" width="11" style="88" customWidth="1"/>
    <col min="10781" max="10781" width="3.36328125" style="88" customWidth="1"/>
    <col min="10782" max="10785" width="0" style="88" hidden="1" customWidth="1"/>
    <col min="10786" max="11009" width="9" style="88"/>
    <col min="11010" max="11010" width="4.453125" style="88" customWidth="1"/>
    <col min="11011" max="11011" width="3.453125" style="88" customWidth="1"/>
    <col min="11012" max="11017" width="6" style="88" customWidth="1"/>
    <col min="11018" max="11018" width="8.6328125" style="88" customWidth="1"/>
    <col min="11019" max="11019" width="6.7265625" style="88" customWidth="1"/>
    <col min="11020" max="11020" width="4.90625" style="88" customWidth="1"/>
    <col min="11021" max="11021" width="11" style="88" customWidth="1"/>
    <col min="11022" max="11022" width="3.36328125" style="88" customWidth="1"/>
    <col min="11023" max="11023" width="4.90625" style="88" customWidth="1"/>
    <col min="11024" max="11024" width="11" style="88" customWidth="1"/>
    <col min="11025" max="11025" width="3.36328125" style="88" customWidth="1"/>
    <col min="11026" max="11026" width="4.90625" style="88" customWidth="1"/>
    <col min="11027" max="11027" width="11" style="88" customWidth="1"/>
    <col min="11028" max="11028" width="3.36328125" style="88" customWidth="1"/>
    <col min="11029" max="11029" width="4.90625" style="88" customWidth="1"/>
    <col min="11030" max="11030" width="11" style="88" customWidth="1"/>
    <col min="11031" max="11031" width="3.36328125" style="88" customWidth="1"/>
    <col min="11032" max="11032" width="4.90625" style="88" customWidth="1"/>
    <col min="11033" max="11033" width="11" style="88" customWidth="1"/>
    <col min="11034" max="11034" width="3.36328125" style="88" customWidth="1"/>
    <col min="11035" max="11035" width="4.90625" style="88" customWidth="1"/>
    <col min="11036" max="11036" width="11" style="88" customWidth="1"/>
    <col min="11037" max="11037" width="3.36328125" style="88" customWidth="1"/>
    <col min="11038" max="11041" width="0" style="88" hidden="1" customWidth="1"/>
    <col min="11042" max="11265" width="9" style="88"/>
    <col min="11266" max="11266" width="4.453125" style="88" customWidth="1"/>
    <col min="11267" max="11267" width="3.453125" style="88" customWidth="1"/>
    <col min="11268" max="11273" width="6" style="88" customWidth="1"/>
    <col min="11274" max="11274" width="8.6328125" style="88" customWidth="1"/>
    <col min="11275" max="11275" width="6.7265625" style="88" customWidth="1"/>
    <col min="11276" max="11276" width="4.90625" style="88" customWidth="1"/>
    <col min="11277" max="11277" width="11" style="88" customWidth="1"/>
    <col min="11278" max="11278" width="3.36328125" style="88" customWidth="1"/>
    <col min="11279" max="11279" width="4.90625" style="88" customWidth="1"/>
    <col min="11280" max="11280" width="11" style="88" customWidth="1"/>
    <col min="11281" max="11281" width="3.36328125" style="88" customWidth="1"/>
    <col min="11282" max="11282" width="4.90625" style="88" customWidth="1"/>
    <col min="11283" max="11283" width="11" style="88" customWidth="1"/>
    <col min="11284" max="11284" width="3.36328125" style="88" customWidth="1"/>
    <col min="11285" max="11285" width="4.90625" style="88" customWidth="1"/>
    <col min="11286" max="11286" width="11" style="88" customWidth="1"/>
    <col min="11287" max="11287" width="3.36328125" style="88" customWidth="1"/>
    <col min="11288" max="11288" width="4.90625" style="88" customWidth="1"/>
    <col min="11289" max="11289" width="11" style="88" customWidth="1"/>
    <col min="11290" max="11290" width="3.36328125" style="88" customWidth="1"/>
    <col min="11291" max="11291" width="4.90625" style="88" customWidth="1"/>
    <col min="11292" max="11292" width="11" style="88" customWidth="1"/>
    <col min="11293" max="11293" width="3.36328125" style="88" customWidth="1"/>
    <col min="11294" max="11297" width="0" style="88" hidden="1" customWidth="1"/>
    <col min="11298" max="11521" width="9" style="88"/>
    <col min="11522" max="11522" width="4.453125" style="88" customWidth="1"/>
    <col min="11523" max="11523" width="3.453125" style="88" customWidth="1"/>
    <col min="11524" max="11529" width="6" style="88" customWidth="1"/>
    <col min="11530" max="11530" width="8.6328125" style="88" customWidth="1"/>
    <col min="11531" max="11531" width="6.7265625" style="88" customWidth="1"/>
    <col min="11532" max="11532" width="4.90625" style="88" customWidth="1"/>
    <col min="11533" max="11533" width="11" style="88" customWidth="1"/>
    <col min="11534" max="11534" width="3.36328125" style="88" customWidth="1"/>
    <col min="11535" max="11535" width="4.90625" style="88" customWidth="1"/>
    <col min="11536" max="11536" width="11" style="88" customWidth="1"/>
    <col min="11537" max="11537" width="3.36328125" style="88" customWidth="1"/>
    <col min="11538" max="11538" width="4.90625" style="88" customWidth="1"/>
    <col min="11539" max="11539" width="11" style="88" customWidth="1"/>
    <col min="11540" max="11540" width="3.36328125" style="88" customWidth="1"/>
    <col min="11541" max="11541" width="4.90625" style="88" customWidth="1"/>
    <col min="11542" max="11542" width="11" style="88" customWidth="1"/>
    <col min="11543" max="11543" width="3.36328125" style="88" customWidth="1"/>
    <col min="11544" max="11544" width="4.90625" style="88" customWidth="1"/>
    <col min="11545" max="11545" width="11" style="88" customWidth="1"/>
    <col min="11546" max="11546" width="3.36328125" style="88" customWidth="1"/>
    <col min="11547" max="11547" width="4.90625" style="88" customWidth="1"/>
    <col min="11548" max="11548" width="11" style="88" customWidth="1"/>
    <col min="11549" max="11549" width="3.36328125" style="88" customWidth="1"/>
    <col min="11550" max="11553" width="0" style="88" hidden="1" customWidth="1"/>
    <col min="11554" max="11777" width="9" style="88"/>
    <col min="11778" max="11778" width="4.453125" style="88" customWidth="1"/>
    <col min="11779" max="11779" width="3.453125" style="88" customWidth="1"/>
    <col min="11780" max="11785" width="6" style="88" customWidth="1"/>
    <col min="11786" max="11786" width="8.6328125" style="88" customWidth="1"/>
    <col min="11787" max="11787" width="6.7265625" style="88" customWidth="1"/>
    <col min="11788" max="11788" width="4.90625" style="88" customWidth="1"/>
    <col min="11789" max="11789" width="11" style="88" customWidth="1"/>
    <col min="11790" max="11790" width="3.36328125" style="88" customWidth="1"/>
    <col min="11791" max="11791" width="4.90625" style="88" customWidth="1"/>
    <col min="11792" max="11792" width="11" style="88" customWidth="1"/>
    <col min="11793" max="11793" width="3.36328125" style="88" customWidth="1"/>
    <col min="11794" max="11794" width="4.90625" style="88" customWidth="1"/>
    <col min="11795" max="11795" width="11" style="88" customWidth="1"/>
    <col min="11796" max="11796" width="3.36328125" style="88" customWidth="1"/>
    <col min="11797" max="11797" width="4.90625" style="88" customWidth="1"/>
    <col min="11798" max="11798" width="11" style="88" customWidth="1"/>
    <col min="11799" max="11799" width="3.36328125" style="88" customWidth="1"/>
    <col min="11800" max="11800" width="4.90625" style="88" customWidth="1"/>
    <col min="11801" max="11801" width="11" style="88" customWidth="1"/>
    <col min="11802" max="11802" width="3.36328125" style="88" customWidth="1"/>
    <col min="11803" max="11803" width="4.90625" style="88" customWidth="1"/>
    <col min="11804" max="11804" width="11" style="88" customWidth="1"/>
    <col min="11805" max="11805" width="3.36328125" style="88" customWidth="1"/>
    <col min="11806" max="11809" width="0" style="88" hidden="1" customWidth="1"/>
    <col min="11810" max="12033" width="9" style="88"/>
    <col min="12034" max="12034" width="4.453125" style="88" customWidth="1"/>
    <col min="12035" max="12035" width="3.453125" style="88" customWidth="1"/>
    <col min="12036" max="12041" width="6" style="88" customWidth="1"/>
    <col min="12042" max="12042" width="8.6328125" style="88" customWidth="1"/>
    <col min="12043" max="12043" width="6.7265625" style="88" customWidth="1"/>
    <col min="12044" max="12044" width="4.90625" style="88" customWidth="1"/>
    <col min="12045" max="12045" width="11" style="88" customWidth="1"/>
    <col min="12046" max="12046" width="3.36328125" style="88" customWidth="1"/>
    <col min="12047" max="12047" width="4.90625" style="88" customWidth="1"/>
    <col min="12048" max="12048" width="11" style="88" customWidth="1"/>
    <col min="12049" max="12049" width="3.36328125" style="88" customWidth="1"/>
    <col min="12050" max="12050" width="4.90625" style="88" customWidth="1"/>
    <col min="12051" max="12051" width="11" style="88" customWidth="1"/>
    <col min="12052" max="12052" width="3.36328125" style="88" customWidth="1"/>
    <col min="12053" max="12053" width="4.90625" style="88" customWidth="1"/>
    <col min="12054" max="12054" width="11" style="88" customWidth="1"/>
    <col min="12055" max="12055" width="3.36328125" style="88" customWidth="1"/>
    <col min="12056" max="12056" width="4.90625" style="88" customWidth="1"/>
    <col min="12057" max="12057" width="11" style="88" customWidth="1"/>
    <col min="12058" max="12058" width="3.36328125" style="88" customWidth="1"/>
    <col min="12059" max="12059" width="4.90625" style="88" customWidth="1"/>
    <col min="12060" max="12060" width="11" style="88" customWidth="1"/>
    <col min="12061" max="12061" width="3.36328125" style="88" customWidth="1"/>
    <col min="12062" max="12065" width="0" style="88" hidden="1" customWidth="1"/>
    <col min="12066" max="12289" width="9" style="88"/>
    <col min="12290" max="12290" width="4.453125" style="88" customWidth="1"/>
    <col min="12291" max="12291" width="3.453125" style="88" customWidth="1"/>
    <col min="12292" max="12297" width="6" style="88" customWidth="1"/>
    <col min="12298" max="12298" width="8.6328125" style="88" customWidth="1"/>
    <col min="12299" max="12299" width="6.7265625" style="88" customWidth="1"/>
    <col min="12300" max="12300" width="4.90625" style="88" customWidth="1"/>
    <col min="12301" max="12301" width="11" style="88" customWidth="1"/>
    <col min="12302" max="12302" width="3.36328125" style="88" customWidth="1"/>
    <col min="12303" max="12303" width="4.90625" style="88" customWidth="1"/>
    <col min="12304" max="12304" width="11" style="88" customWidth="1"/>
    <col min="12305" max="12305" width="3.36328125" style="88" customWidth="1"/>
    <col min="12306" max="12306" width="4.90625" style="88" customWidth="1"/>
    <col min="12307" max="12307" width="11" style="88" customWidth="1"/>
    <col min="12308" max="12308" width="3.36328125" style="88" customWidth="1"/>
    <col min="12309" max="12309" width="4.90625" style="88" customWidth="1"/>
    <col min="12310" max="12310" width="11" style="88" customWidth="1"/>
    <col min="12311" max="12311" width="3.36328125" style="88" customWidth="1"/>
    <col min="12312" max="12312" width="4.90625" style="88" customWidth="1"/>
    <col min="12313" max="12313" width="11" style="88" customWidth="1"/>
    <col min="12314" max="12314" width="3.36328125" style="88" customWidth="1"/>
    <col min="12315" max="12315" width="4.90625" style="88" customWidth="1"/>
    <col min="12316" max="12316" width="11" style="88" customWidth="1"/>
    <col min="12317" max="12317" width="3.36328125" style="88" customWidth="1"/>
    <col min="12318" max="12321" width="0" style="88" hidden="1" customWidth="1"/>
    <col min="12322" max="12545" width="9" style="88"/>
    <col min="12546" max="12546" width="4.453125" style="88" customWidth="1"/>
    <col min="12547" max="12547" width="3.453125" style="88" customWidth="1"/>
    <col min="12548" max="12553" width="6" style="88" customWidth="1"/>
    <col min="12554" max="12554" width="8.6328125" style="88" customWidth="1"/>
    <col min="12555" max="12555" width="6.7265625" style="88" customWidth="1"/>
    <col min="12556" max="12556" width="4.90625" style="88" customWidth="1"/>
    <col min="12557" max="12557" width="11" style="88" customWidth="1"/>
    <col min="12558" max="12558" width="3.36328125" style="88" customWidth="1"/>
    <col min="12559" max="12559" width="4.90625" style="88" customWidth="1"/>
    <col min="12560" max="12560" width="11" style="88" customWidth="1"/>
    <col min="12561" max="12561" width="3.36328125" style="88" customWidth="1"/>
    <col min="12562" max="12562" width="4.90625" style="88" customWidth="1"/>
    <col min="12563" max="12563" width="11" style="88" customWidth="1"/>
    <col min="12564" max="12564" width="3.36328125" style="88" customWidth="1"/>
    <col min="12565" max="12565" width="4.90625" style="88" customWidth="1"/>
    <col min="12566" max="12566" width="11" style="88" customWidth="1"/>
    <col min="12567" max="12567" width="3.36328125" style="88" customWidth="1"/>
    <col min="12568" max="12568" width="4.90625" style="88" customWidth="1"/>
    <col min="12569" max="12569" width="11" style="88" customWidth="1"/>
    <col min="12570" max="12570" width="3.36328125" style="88" customWidth="1"/>
    <col min="12571" max="12571" width="4.90625" style="88" customWidth="1"/>
    <col min="12572" max="12572" width="11" style="88" customWidth="1"/>
    <col min="12573" max="12573" width="3.36328125" style="88" customWidth="1"/>
    <col min="12574" max="12577" width="0" style="88" hidden="1" customWidth="1"/>
    <col min="12578" max="12801" width="9" style="88"/>
    <col min="12802" max="12802" width="4.453125" style="88" customWidth="1"/>
    <col min="12803" max="12803" width="3.453125" style="88" customWidth="1"/>
    <col min="12804" max="12809" width="6" style="88" customWidth="1"/>
    <col min="12810" max="12810" width="8.6328125" style="88" customWidth="1"/>
    <col min="12811" max="12811" width="6.7265625" style="88" customWidth="1"/>
    <col min="12812" max="12812" width="4.90625" style="88" customWidth="1"/>
    <col min="12813" max="12813" width="11" style="88" customWidth="1"/>
    <col min="12814" max="12814" width="3.36328125" style="88" customWidth="1"/>
    <col min="12815" max="12815" width="4.90625" style="88" customWidth="1"/>
    <col min="12816" max="12816" width="11" style="88" customWidth="1"/>
    <col min="12817" max="12817" width="3.36328125" style="88" customWidth="1"/>
    <col min="12818" max="12818" width="4.90625" style="88" customWidth="1"/>
    <col min="12819" max="12819" width="11" style="88" customWidth="1"/>
    <col min="12820" max="12820" width="3.36328125" style="88" customWidth="1"/>
    <col min="12821" max="12821" width="4.90625" style="88" customWidth="1"/>
    <col min="12822" max="12822" width="11" style="88" customWidth="1"/>
    <col min="12823" max="12823" width="3.36328125" style="88" customWidth="1"/>
    <col min="12824" max="12824" width="4.90625" style="88" customWidth="1"/>
    <col min="12825" max="12825" width="11" style="88" customWidth="1"/>
    <col min="12826" max="12826" width="3.36328125" style="88" customWidth="1"/>
    <col min="12827" max="12827" width="4.90625" style="88" customWidth="1"/>
    <col min="12828" max="12828" width="11" style="88" customWidth="1"/>
    <col min="12829" max="12829" width="3.36328125" style="88" customWidth="1"/>
    <col min="12830" max="12833" width="0" style="88" hidden="1" customWidth="1"/>
    <col min="12834" max="13057" width="9" style="88"/>
    <col min="13058" max="13058" width="4.453125" style="88" customWidth="1"/>
    <col min="13059" max="13059" width="3.453125" style="88" customWidth="1"/>
    <col min="13060" max="13065" width="6" style="88" customWidth="1"/>
    <col min="13066" max="13066" width="8.6328125" style="88" customWidth="1"/>
    <col min="13067" max="13067" width="6.7265625" style="88" customWidth="1"/>
    <col min="13068" max="13068" width="4.90625" style="88" customWidth="1"/>
    <col min="13069" max="13069" width="11" style="88" customWidth="1"/>
    <col min="13070" max="13070" width="3.36328125" style="88" customWidth="1"/>
    <col min="13071" max="13071" width="4.90625" style="88" customWidth="1"/>
    <col min="13072" max="13072" width="11" style="88" customWidth="1"/>
    <col min="13073" max="13073" width="3.36328125" style="88" customWidth="1"/>
    <col min="13074" max="13074" width="4.90625" style="88" customWidth="1"/>
    <col min="13075" max="13075" width="11" style="88" customWidth="1"/>
    <col min="13076" max="13076" width="3.36328125" style="88" customWidth="1"/>
    <col min="13077" max="13077" width="4.90625" style="88" customWidth="1"/>
    <col min="13078" max="13078" width="11" style="88" customWidth="1"/>
    <col min="13079" max="13079" width="3.36328125" style="88" customWidth="1"/>
    <col min="13080" max="13080" width="4.90625" style="88" customWidth="1"/>
    <col min="13081" max="13081" width="11" style="88" customWidth="1"/>
    <col min="13082" max="13082" width="3.36328125" style="88" customWidth="1"/>
    <col min="13083" max="13083" width="4.90625" style="88" customWidth="1"/>
    <col min="13084" max="13084" width="11" style="88" customWidth="1"/>
    <col min="13085" max="13085" width="3.36328125" style="88" customWidth="1"/>
    <col min="13086" max="13089" width="0" style="88" hidden="1" customWidth="1"/>
    <col min="13090" max="13313" width="9" style="88"/>
    <col min="13314" max="13314" width="4.453125" style="88" customWidth="1"/>
    <col min="13315" max="13315" width="3.453125" style="88" customWidth="1"/>
    <col min="13316" max="13321" width="6" style="88" customWidth="1"/>
    <col min="13322" max="13322" width="8.6328125" style="88" customWidth="1"/>
    <col min="13323" max="13323" width="6.7265625" style="88" customWidth="1"/>
    <col min="13324" max="13324" width="4.90625" style="88" customWidth="1"/>
    <col min="13325" max="13325" width="11" style="88" customWidth="1"/>
    <col min="13326" max="13326" width="3.36328125" style="88" customWidth="1"/>
    <col min="13327" max="13327" width="4.90625" style="88" customWidth="1"/>
    <col min="13328" max="13328" width="11" style="88" customWidth="1"/>
    <col min="13329" max="13329" width="3.36328125" style="88" customWidth="1"/>
    <col min="13330" max="13330" width="4.90625" style="88" customWidth="1"/>
    <col min="13331" max="13331" width="11" style="88" customWidth="1"/>
    <col min="13332" max="13332" width="3.36328125" style="88" customWidth="1"/>
    <col min="13333" max="13333" width="4.90625" style="88" customWidth="1"/>
    <col min="13334" max="13334" width="11" style="88" customWidth="1"/>
    <col min="13335" max="13335" width="3.36328125" style="88" customWidth="1"/>
    <col min="13336" max="13336" width="4.90625" style="88" customWidth="1"/>
    <col min="13337" max="13337" width="11" style="88" customWidth="1"/>
    <col min="13338" max="13338" width="3.36328125" style="88" customWidth="1"/>
    <col min="13339" max="13339" width="4.90625" style="88" customWidth="1"/>
    <col min="13340" max="13340" width="11" style="88" customWidth="1"/>
    <col min="13341" max="13341" width="3.36328125" style="88" customWidth="1"/>
    <col min="13342" max="13345" width="0" style="88" hidden="1" customWidth="1"/>
    <col min="13346" max="13569" width="9" style="88"/>
    <col min="13570" max="13570" width="4.453125" style="88" customWidth="1"/>
    <col min="13571" max="13571" width="3.453125" style="88" customWidth="1"/>
    <col min="13572" max="13577" width="6" style="88" customWidth="1"/>
    <col min="13578" max="13578" width="8.6328125" style="88" customWidth="1"/>
    <col min="13579" max="13579" width="6.7265625" style="88" customWidth="1"/>
    <col min="13580" max="13580" width="4.90625" style="88" customWidth="1"/>
    <col min="13581" max="13581" width="11" style="88" customWidth="1"/>
    <col min="13582" max="13582" width="3.36328125" style="88" customWidth="1"/>
    <col min="13583" max="13583" width="4.90625" style="88" customWidth="1"/>
    <col min="13584" max="13584" width="11" style="88" customWidth="1"/>
    <col min="13585" max="13585" width="3.36328125" style="88" customWidth="1"/>
    <col min="13586" max="13586" width="4.90625" style="88" customWidth="1"/>
    <col min="13587" max="13587" width="11" style="88" customWidth="1"/>
    <col min="13588" max="13588" width="3.36328125" style="88" customWidth="1"/>
    <col min="13589" max="13589" width="4.90625" style="88" customWidth="1"/>
    <col min="13590" max="13590" width="11" style="88" customWidth="1"/>
    <col min="13591" max="13591" width="3.36328125" style="88" customWidth="1"/>
    <col min="13592" max="13592" width="4.90625" style="88" customWidth="1"/>
    <col min="13593" max="13593" width="11" style="88" customWidth="1"/>
    <col min="13594" max="13594" width="3.36328125" style="88" customWidth="1"/>
    <col min="13595" max="13595" width="4.90625" style="88" customWidth="1"/>
    <col min="13596" max="13596" width="11" style="88" customWidth="1"/>
    <col min="13597" max="13597" width="3.36328125" style="88" customWidth="1"/>
    <col min="13598" max="13601" width="0" style="88" hidden="1" customWidth="1"/>
    <col min="13602" max="13825" width="9" style="88"/>
    <col min="13826" max="13826" width="4.453125" style="88" customWidth="1"/>
    <col min="13827" max="13827" width="3.453125" style="88" customWidth="1"/>
    <col min="13828" max="13833" width="6" style="88" customWidth="1"/>
    <col min="13834" max="13834" width="8.6328125" style="88" customWidth="1"/>
    <col min="13835" max="13835" width="6.7265625" style="88" customWidth="1"/>
    <col min="13836" max="13836" width="4.90625" style="88" customWidth="1"/>
    <col min="13837" max="13837" width="11" style="88" customWidth="1"/>
    <col min="13838" max="13838" width="3.36328125" style="88" customWidth="1"/>
    <col min="13839" max="13839" width="4.90625" style="88" customWidth="1"/>
    <col min="13840" max="13840" width="11" style="88" customWidth="1"/>
    <col min="13841" max="13841" width="3.36328125" style="88" customWidth="1"/>
    <col min="13842" max="13842" width="4.90625" style="88" customWidth="1"/>
    <col min="13843" max="13843" width="11" style="88" customWidth="1"/>
    <col min="13844" max="13844" width="3.36328125" style="88" customWidth="1"/>
    <col min="13845" max="13845" width="4.90625" style="88" customWidth="1"/>
    <col min="13846" max="13846" width="11" style="88" customWidth="1"/>
    <col min="13847" max="13847" width="3.36328125" style="88" customWidth="1"/>
    <col min="13848" max="13848" width="4.90625" style="88" customWidth="1"/>
    <col min="13849" max="13849" width="11" style="88" customWidth="1"/>
    <col min="13850" max="13850" width="3.36328125" style="88" customWidth="1"/>
    <col min="13851" max="13851" width="4.90625" style="88" customWidth="1"/>
    <col min="13852" max="13852" width="11" style="88" customWidth="1"/>
    <col min="13853" max="13853" width="3.36328125" style="88" customWidth="1"/>
    <col min="13854" max="13857" width="0" style="88" hidden="1" customWidth="1"/>
    <col min="13858" max="14081" width="9" style="88"/>
    <col min="14082" max="14082" width="4.453125" style="88" customWidth="1"/>
    <col min="14083" max="14083" width="3.453125" style="88" customWidth="1"/>
    <col min="14084" max="14089" width="6" style="88" customWidth="1"/>
    <col min="14090" max="14090" width="8.6328125" style="88" customWidth="1"/>
    <col min="14091" max="14091" width="6.7265625" style="88" customWidth="1"/>
    <col min="14092" max="14092" width="4.90625" style="88" customWidth="1"/>
    <col min="14093" max="14093" width="11" style="88" customWidth="1"/>
    <col min="14094" max="14094" width="3.36328125" style="88" customWidth="1"/>
    <col min="14095" max="14095" width="4.90625" style="88" customWidth="1"/>
    <col min="14096" max="14096" width="11" style="88" customWidth="1"/>
    <col min="14097" max="14097" width="3.36328125" style="88" customWidth="1"/>
    <col min="14098" max="14098" width="4.90625" style="88" customWidth="1"/>
    <col min="14099" max="14099" width="11" style="88" customWidth="1"/>
    <col min="14100" max="14100" width="3.36328125" style="88" customWidth="1"/>
    <col min="14101" max="14101" width="4.90625" style="88" customWidth="1"/>
    <col min="14102" max="14102" width="11" style="88" customWidth="1"/>
    <col min="14103" max="14103" width="3.36328125" style="88" customWidth="1"/>
    <col min="14104" max="14104" width="4.90625" style="88" customWidth="1"/>
    <col min="14105" max="14105" width="11" style="88" customWidth="1"/>
    <col min="14106" max="14106" width="3.36328125" style="88" customWidth="1"/>
    <col min="14107" max="14107" width="4.90625" style="88" customWidth="1"/>
    <col min="14108" max="14108" width="11" style="88" customWidth="1"/>
    <col min="14109" max="14109" width="3.36328125" style="88" customWidth="1"/>
    <col min="14110" max="14113" width="0" style="88" hidden="1" customWidth="1"/>
    <col min="14114" max="14337" width="9" style="88"/>
    <col min="14338" max="14338" width="4.453125" style="88" customWidth="1"/>
    <col min="14339" max="14339" width="3.453125" style="88" customWidth="1"/>
    <col min="14340" max="14345" width="6" style="88" customWidth="1"/>
    <col min="14346" max="14346" width="8.6328125" style="88" customWidth="1"/>
    <col min="14347" max="14347" width="6.7265625" style="88" customWidth="1"/>
    <col min="14348" max="14348" width="4.90625" style="88" customWidth="1"/>
    <col min="14349" max="14349" width="11" style="88" customWidth="1"/>
    <col min="14350" max="14350" width="3.36328125" style="88" customWidth="1"/>
    <col min="14351" max="14351" width="4.90625" style="88" customWidth="1"/>
    <col min="14352" max="14352" width="11" style="88" customWidth="1"/>
    <col min="14353" max="14353" width="3.36328125" style="88" customWidth="1"/>
    <col min="14354" max="14354" width="4.90625" style="88" customWidth="1"/>
    <col min="14355" max="14355" width="11" style="88" customWidth="1"/>
    <col min="14356" max="14356" width="3.36328125" style="88" customWidth="1"/>
    <col min="14357" max="14357" width="4.90625" style="88" customWidth="1"/>
    <col min="14358" max="14358" width="11" style="88" customWidth="1"/>
    <col min="14359" max="14359" width="3.36328125" style="88" customWidth="1"/>
    <col min="14360" max="14360" width="4.90625" style="88" customWidth="1"/>
    <col min="14361" max="14361" width="11" style="88" customWidth="1"/>
    <col min="14362" max="14362" width="3.36328125" style="88" customWidth="1"/>
    <col min="14363" max="14363" width="4.90625" style="88" customWidth="1"/>
    <col min="14364" max="14364" width="11" style="88" customWidth="1"/>
    <col min="14365" max="14365" width="3.36328125" style="88" customWidth="1"/>
    <col min="14366" max="14369" width="0" style="88" hidden="1" customWidth="1"/>
    <col min="14370" max="14593" width="9" style="88"/>
    <col min="14594" max="14594" width="4.453125" style="88" customWidth="1"/>
    <col min="14595" max="14595" width="3.453125" style="88" customWidth="1"/>
    <col min="14596" max="14601" width="6" style="88" customWidth="1"/>
    <col min="14602" max="14602" width="8.6328125" style="88" customWidth="1"/>
    <col min="14603" max="14603" width="6.7265625" style="88" customWidth="1"/>
    <col min="14604" max="14604" width="4.90625" style="88" customWidth="1"/>
    <col min="14605" max="14605" width="11" style="88" customWidth="1"/>
    <col min="14606" max="14606" width="3.36328125" style="88" customWidth="1"/>
    <col min="14607" max="14607" width="4.90625" style="88" customWidth="1"/>
    <col min="14608" max="14608" width="11" style="88" customWidth="1"/>
    <col min="14609" max="14609" width="3.36328125" style="88" customWidth="1"/>
    <col min="14610" max="14610" width="4.90625" style="88" customWidth="1"/>
    <col min="14611" max="14611" width="11" style="88" customWidth="1"/>
    <col min="14612" max="14612" width="3.36328125" style="88" customWidth="1"/>
    <col min="14613" max="14613" width="4.90625" style="88" customWidth="1"/>
    <col min="14614" max="14614" width="11" style="88" customWidth="1"/>
    <col min="14615" max="14615" width="3.36328125" style="88" customWidth="1"/>
    <col min="14616" max="14616" width="4.90625" style="88" customWidth="1"/>
    <col min="14617" max="14617" width="11" style="88" customWidth="1"/>
    <col min="14618" max="14618" width="3.36328125" style="88" customWidth="1"/>
    <col min="14619" max="14619" width="4.90625" style="88" customWidth="1"/>
    <col min="14620" max="14620" width="11" style="88" customWidth="1"/>
    <col min="14621" max="14621" width="3.36328125" style="88" customWidth="1"/>
    <col min="14622" max="14625" width="0" style="88" hidden="1" customWidth="1"/>
    <col min="14626" max="14849" width="9" style="88"/>
    <col min="14850" max="14850" width="4.453125" style="88" customWidth="1"/>
    <col min="14851" max="14851" width="3.453125" style="88" customWidth="1"/>
    <col min="14852" max="14857" width="6" style="88" customWidth="1"/>
    <col min="14858" max="14858" width="8.6328125" style="88" customWidth="1"/>
    <col min="14859" max="14859" width="6.7265625" style="88" customWidth="1"/>
    <col min="14860" max="14860" width="4.90625" style="88" customWidth="1"/>
    <col min="14861" max="14861" width="11" style="88" customWidth="1"/>
    <col min="14862" max="14862" width="3.36328125" style="88" customWidth="1"/>
    <col min="14863" max="14863" width="4.90625" style="88" customWidth="1"/>
    <col min="14864" max="14864" width="11" style="88" customWidth="1"/>
    <col min="14865" max="14865" width="3.36328125" style="88" customWidth="1"/>
    <col min="14866" max="14866" width="4.90625" style="88" customWidth="1"/>
    <col min="14867" max="14867" width="11" style="88" customWidth="1"/>
    <col min="14868" max="14868" width="3.36328125" style="88" customWidth="1"/>
    <col min="14869" max="14869" width="4.90625" style="88" customWidth="1"/>
    <col min="14870" max="14870" width="11" style="88" customWidth="1"/>
    <col min="14871" max="14871" width="3.36328125" style="88" customWidth="1"/>
    <col min="14872" max="14872" width="4.90625" style="88" customWidth="1"/>
    <col min="14873" max="14873" width="11" style="88" customWidth="1"/>
    <col min="14874" max="14874" width="3.36328125" style="88" customWidth="1"/>
    <col min="14875" max="14875" width="4.90625" style="88" customWidth="1"/>
    <col min="14876" max="14876" width="11" style="88" customWidth="1"/>
    <col min="14877" max="14877" width="3.36328125" style="88" customWidth="1"/>
    <col min="14878" max="14881" width="0" style="88" hidden="1" customWidth="1"/>
    <col min="14882" max="15105" width="9" style="88"/>
    <col min="15106" max="15106" width="4.453125" style="88" customWidth="1"/>
    <col min="15107" max="15107" width="3.453125" style="88" customWidth="1"/>
    <col min="15108" max="15113" width="6" style="88" customWidth="1"/>
    <col min="15114" max="15114" width="8.6328125" style="88" customWidth="1"/>
    <col min="15115" max="15115" width="6.7265625" style="88" customWidth="1"/>
    <col min="15116" max="15116" width="4.90625" style="88" customWidth="1"/>
    <col min="15117" max="15117" width="11" style="88" customWidth="1"/>
    <col min="15118" max="15118" width="3.36328125" style="88" customWidth="1"/>
    <col min="15119" max="15119" width="4.90625" style="88" customWidth="1"/>
    <col min="15120" max="15120" width="11" style="88" customWidth="1"/>
    <col min="15121" max="15121" width="3.36328125" style="88" customWidth="1"/>
    <col min="15122" max="15122" width="4.90625" style="88" customWidth="1"/>
    <col min="15123" max="15123" width="11" style="88" customWidth="1"/>
    <col min="15124" max="15124" width="3.36328125" style="88" customWidth="1"/>
    <col min="15125" max="15125" width="4.90625" style="88" customWidth="1"/>
    <col min="15126" max="15126" width="11" style="88" customWidth="1"/>
    <col min="15127" max="15127" width="3.36328125" style="88" customWidth="1"/>
    <col min="15128" max="15128" width="4.90625" style="88" customWidth="1"/>
    <col min="15129" max="15129" width="11" style="88" customWidth="1"/>
    <col min="15130" max="15130" width="3.36328125" style="88" customWidth="1"/>
    <col min="15131" max="15131" width="4.90625" style="88" customWidth="1"/>
    <col min="15132" max="15132" width="11" style="88" customWidth="1"/>
    <col min="15133" max="15133" width="3.36328125" style="88" customWidth="1"/>
    <col min="15134" max="15137" width="0" style="88" hidden="1" customWidth="1"/>
    <col min="15138" max="15361" width="9" style="88"/>
    <col min="15362" max="15362" width="4.453125" style="88" customWidth="1"/>
    <col min="15363" max="15363" width="3.453125" style="88" customWidth="1"/>
    <col min="15364" max="15369" width="6" style="88" customWidth="1"/>
    <col min="15370" max="15370" width="8.6328125" style="88" customWidth="1"/>
    <col min="15371" max="15371" width="6.7265625" style="88" customWidth="1"/>
    <col min="15372" max="15372" width="4.90625" style="88" customWidth="1"/>
    <col min="15373" max="15373" width="11" style="88" customWidth="1"/>
    <col min="15374" max="15374" width="3.36328125" style="88" customWidth="1"/>
    <col min="15375" max="15375" width="4.90625" style="88" customWidth="1"/>
    <col min="15376" max="15376" width="11" style="88" customWidth="1"/>
    <col min="15377" max="15377" width="3.36328125" style="88" customWidth="1"/>
    <col min="15378" max="15378" width="4.90625" style="88" customWidth="1"/>
    <col min="15379" max="15379" width="11" style="88" customWidth="1"/>
    <col min="15380" max="15380" width="3.36328125" style="88" customWidth="1"/>
    <col min="15381" max="15381" width="4.90625" style="88" customWidth="1"/>
    <col min="15382" max="15382" width="11" style="88" customWidth="1"/>
    <col min="15383" max="15383" width="3.36328125" style="88" customWidth="1"/>
    <col min="15384" max="15384" width="4.90625" style="88" customWidth="1"/>
    <col min="15385" max="15385" width="11" style="88" customWidth="1"/>
    <col min="15386" max="15386" width="3.36328125" style="88" customWidth="1"/>
    <col min="15387" max="15387" width="4.90625" style="88" customWidth="1"/>
    <col min="15388" max="15388" width="11" style="88" customWidth="1"/>
    <col min="15389" max="15389" width="3.36328125" style="88" customWidth="1"/>
    <col min="15390" max="15393" width="0" style="88" hidden="1" customWidth="1"/>
    <col min="15394" max="15617" width="9" style="88"/>
    <col min="15618" max="15618" width="4.453125" style="88" customWidth="1"/>
    <col min="15619" max="15619" width="3.453125" style="88" customWidth="1"/>
    <col min="15620" max="15625" width="6" style="88" customWidth="1"/>
    <col min="15626" max="15626" width="8.6328125" style="88" customWidth="1"/>
    <col min="15627" max="15627" width="6.7265625" style="88" customWidth="1"/>
    <col min="15628" max="15628" width="4.90625" style="88" customWidth="1"/>
    <col min="15629" max="15629" width="11" style="88" customWidth="1"/>
    <col min="15630" max="15630" width="3.36328125" style="88" customWidth="1"/>
    <col min="15631" max="15631" width="4.90625" style="88" customWidth="1"/>
    <col min="15632" max="15632" width="11" style="88" customWidth="1"/>
    <col min="15633" max="15633" width="3.36328125" style="88" customWidth="1"/>
    <col min="15634" max="15634" width="4.90625" style="88" customWidth="1"/>
    <col min="15635" max="15635" width="11" style="88" customWidth="1"/>
    <col min="15636" max="15636" width="3.36328125" style="88" customWidth="1"/>
    <col min="15637" max="15637" width="4.90625" style="88" customWidth="1"/>
    <col min="15638" max="15638" width="11" style="88" customWidth="1"/>
    <col min="15639" max="15639" width="3.36328125" style="88" customWidth="1"/>
    <col min="15640" max="15640" width="4.90625" style="88" customWidth="1"/>
    <col min="15641" max="15641" width="11" style="88" customWidth="1"/>
    <col min="15642" max="15642" width="3.36328125" style="88" customWidth="1"/>
    <col min="15643" max="15643" width="4.90625" style="88" customWidth="1"/>
    <col min="15644" max="15644" width="11" style="88" customWidth="1"/>
    <col min="15645" max="15645" width="3.36328125" style="88" customWidth="1"/>
    <col min="15646" max="15649" width="0" style="88" hidden="1" customWidth="1"/>
    <col min="15650" max="15873" width="9" style="88"/>
    <col min="15874" max="15874" width="4.453125" style="88" customWidth="1"/>
    <col min="15875" max="15875" width="3.453125" style="88" customWidth="1"/>
    <col min="15876" max="15881" width="6" style="88" customWidth="1"/>
    <col min="15882" max="15882" width="8.6328125" style="88" customWidth="1"/>
    <col min="15883" max="15883" width="6.7265625" style="88" customWidth="1"/>
    <col min="15884" max="15884" width="4.90625" style="88" customWidth="1"/>
    <col min="15885" max="15885" width="11" style="88" customWidth="1"/>
    <col min="15886" max="15886" width="3.36328125" style="88" customWidth="1"/>
    <col min="15887" max="15887" width="4.90625" style="88" customWidth="1"/>
    <col min="15888" max="15888" width="11" style="88" customWidth="1"/>
    <col min="15889" max="15889" width="3.36328125" style="88" customWidth="1"/>
    <col min="15890" max="15890" width="4.90625" style="88" customWidth="1"/>
    <col min="15891" max="15891" width="11" style="88" customWidth="1"/>
    <col min="15892" max="15892" width="3.36328125" style="88" customWidth="1"/>
    <col min="15893" max="15893" width="4.90625" style="88" customWidth="1"/>
    <col min="15894" max="15894" width="11" style="88" customWidth="1"/>
    <col min="15895" max="15895" width="3.36328125" style="88" customWidth="1"/>
    <col min="15896" max="15896" width="4.90625" style="88" customWidth="1"/>
    <col min="15897" max="15897" width="11" style="88" customWidth="1"/>
    <col min="15898" max="15898" width="3.36328125" style="88" customWidth="1"/>
    <col min="15899" max="15899" width="4.90625" style="88" customWidth="1"/>
    <col min="15900" max="15900" width="11" style="88" customWidth="1"/>
    <col min="15901" max="15901" width="3.36328125" style="88" customWidth="1"/>
    <col min="15902" max="15905" width="0" style="88" hidden="1" customWidth="1"/>
    <col min="15906" max="16129" width="9" style="88"/>
    <col min="16130" max="16130" width="4.453125" style="88" customWidth="1"/>
    <col min="16131" max="16131" width="3.453125" style="88" customWidth="1"/>
    <col min="16132" max="16137" width="6" style="88" customWidth="1"/>
    <col min="16138" max="16138" width="8.6328125" style="88" customWidth="1"/>
    <col min="16139" max="16139" width="6.7265625" style="88" customWidth="1"/>
    <col min="16140" max="16140" width="4.90625" style="88" customWidth="1"/>
    <col min="16141" max="16141" width="11" style="88" customWidth="1"/>
    <col min="16142" max="16142" width="3.36328125" style="88" customWidth="1"/>
    <col min="16143" max="16143" width="4.90625" style="88" customWidth="1"/>
    <col min="16144" max="16144" width="11" style="88" customWidth="1"/>
    <col min="16145" max="16145" width="3.36328125" style="88" customWidth="1"/>
    <col min="16146" max="16146" width="4.90625" style="88" customWidth="1"/>
    <col min="16147" max="16147" width="11" style="88" customWidth="1"/>
    <col min="16148" max="16148" width="3.36328125" style="88" customWidth="1"/>
    <col min="16149" max="16149" width="4.90625" style="88" customWidth="1"/>
    <col min="16150" max="16150" width="11" style="88" customWidth="1"/>
    <col min="16151" max="16151" width="3.36328125" style="88" customWidth="1"/>
    <col min="16152" max="16152" width="4.90625" style="88" customWidth="1"/>
    <col min="16153" max="16153" width="11" style="88" customWidth="1"/>
    <col min="16154" max="16154" width="3.36328125" style="88" customWidth="1"/>
    <col min="16155" max="16155" width="4.90625" style="88" customWidth="1"/>
    <col min="16156" max="16156" width="11" style="88" customWidth="1"/>
    <col min="16157" max="16157" width="3.36328125" style="88" customWidth="1"/>
    <col min="16158" max="16161" width="0" style="88" hidden="1" customWidth="1"/>
    <col min="16162" max="16384" width="9" style="88"/>
  </cols>
  <sheetData>
    <row r="1" spans="1:33" ht="26.25" customHeight="1">
      <c r="A1" s="171" t="s">
        <v>1655</v>
      </c>
      <c r="B1" s="171"/>
    </row>
    <row r="2" spans="1:33">
      <c r="D2" s="167" t="s">
        <v>1488</v>
      </c>
      <c r="E2" s="167" t="s">
        <v>1489</v>
      </c>
      <c r="F2" s="167" t="s">
        <v>1490</v>
      </c>
      <c r="G2" s="167" t="s">
        <v>1491</v>
      </c>
      <c r="H2" s="167" t="s">
        <v>1492</v>
      </c>
      <c r="I2" s="167" t="s">
        <v>1493</v>
      </c>
      <c r="J2" s="164" t="s">
        <v>1459</v>
      </c>
      <c r="K2" s="168" t="s">
        <v>1496</v>
      </c>
      <c r="L2" s="245" t="s">
        <v>1650</v>
      </c>
      <c r="M2" s="246"/>
      <c r="N2" s="247"/>
      <c r="O2" s="245" t="s">
        <v>1651</v>
      </c>
      <c r="P2" s="246"/>
      <c r="Q2" s="247"/>
      <c r="R2" s="245" t="s">
        <v>1652</v>
      </c>
      <c r="S2" s="246"/>
      <c r="T2" s="247"/>
      <c r="U2" s="245" t="s">
        <v>1653</v>
      </c>
      <c r="V2" s="246"/>
      <c r="W2" s="247"/>
      <c r="X2" s="245">
        <v>5</v>
      </c>
      <c r="Y2" s="246"/>
      <c r="Z2" s="247"/>
      <c r="AA2" s="245">
        <v>6</v>
      </c>
      <c r="AB2" s="246"/>
      <c r="AC2" s="247"/>
    </row>
    <row r="3" spans="1:33" s="93" customFormat="1" ht="15" customHeight="1" thickBot="1">
      <c r="A3" s="160"/>
      <c r="B3" s="160"/>
      <c r="C3" s="161" t="s">
        <v>1458</v>
      </c>
      <c r="D3" s="165" t="s">
        <v>1494</v>
      </c>
      <c r="E3" s="165" t="s">
        <v>1494</v>
      </c>
      <c r="F3" s="165" t="s">
        <v>1494</v>
      </c>
      <c r="G3" s="165" t="s">
        <v>1494</v>
      </c>
      <c r="H3" s="165" t="s">
        <v>1494</v>
      </c>
      <c r="I3" s="166" t="s">
        <v>1494</v>
      </c>
      <c r="J3" s="162" t="s">
        <v>1495</v>
      </c>
      <c r="K3" s="163" t="s">
        <v>1460</v>
      </c>
      <c r="L3" s="161" t="s">
        <v>1461</v>
      </c>
      <c r="M3" s="161" t="s">
        <v>1462</v>
      </c>
      <c r="N3" s="161" t="s">
        <v>1463</v>
      </c>
      <c r="O3" s="161" t="s">
        <v>1461</v>
      </c>
      <c r="P3" s="161" t="s">
        <v>1462</v>
      </c>
      <c r="Q3" s="161" t="s">
        <v>1463</v>
      </c>
      <c r="R3" s="161" t="s">
        <v>1461</v>
      </c>
      <c r="S3" s="161" t="s">
        <v>1462</v>
      </c>
      <c r="T3" s="161" t="s">
        <v>1463</v>
      </c>
      <c r="U3" s="161" t="s">
        <v>1461</v>
      </c>
      <c r="V3" s="161" t="s">
        <v>1462</v>
      </c>
      <c r="W3" s="161" t="s">
        <v>1463</v>
      </c>
      <c r="X3" s="161" t="s">
        <v>1461</v>
      </c>
      <c r="Y3" s="161" t="s">
        <v>1462</v>
      </c>
      <c r="Z3" s="161" t="s">
        <v>1463</v>
      </c>
      <c r="AA3" s="161" t="s">
        <v>1461</v>
      </c>
      <c r="AB3" s="161" t="s">
        <v>1462</v>
      </c>
      <c r="AC3" s="161" t="s">
        <v>1463</v>
      </c>
      <c r="AD3" s="95" t="s">
        <v>1466</v>
      </c>
      <c r="AE3" s="94" t="s">
        <v>1467</v>
      </c>
      <c r="AF3" s="94" t="s">
        <v>1468</v>
      </c>
      <c r="AG3" s="94" t="s">
        <v>1469</v>
      </c>
    </row>
    <row r="4" spans="1:33" s="108" customFormat="1" ht="15.75" hidden="1" customHeight="1" thickTop="1">
      <c r="A4" s="147" t="s">
        <v>1477</v>
      </c>
      <c r="B4" s="147" t="s">
        <v>1477</v>
      </c>
      <c r="C4" s="152" t="s">
        <v>1470</v>
      </c>
      <c r="D4" s="148"/>
      <c r="E4" s="148"/>
      <c r="F4" s="148"/>
      <c r="G4" s="148"/>
      <c r="H4" s="148"/>
      <c r="I4" s="149"/>
      <c r="J4" s="150"/>
      <c r="K4" s="153" t="str">
        <f>IF($D4="","",VLOOKUP($D4,名簿!$J:$O,6,0)&amp;C4)</f>
        <v/>
      </c>
      <c r="L4" s="154" t="str">
        <f>IF(D4="","",VLOOKUP(D4,名簿!$J:$O,1,0))</f>
        <v/>
      </c>
      <c r="M4" s="155" t="str">
        <f>IF(D4="","",VLOOKUP(D4,名簿!$J:$O,2,0))</f>
        <v/>
      </c>
      <c r="N4" s="156" t="str">
        <f>IF(D4="","",VLOOKUP(D4,名簿!$J:$O,4,0))</f>
        <v/>
      </c>
      <c r="O4" s="154" t="str">
        <f>IF(E4="","",VLOOKUP(E4,名簿!$J:$O,1,0))</f>
        <v/>
      </c>
      <c r="P4" s="155" t="str">
        <f>IF(E4="","",VLOOKUP(E4,名簿!$J:$O,2,0))</f>
        <v/>
      </c>
      <c r="Q4" s="156" t="str">
        <f>IF(E4="","",VLOOKUP(E4,名簿!$J:$O,4,0))</f>
        <v/>
      </c>
      <c r="R4" s="154" t="str">
        <f>IF(F4="","",VLOOKUP(F4,名簿!$J:$O,1,0))</f>
        <v/>
      </c>
      <c r="S4" s="155" t="str">
        <f>IF(F4="","",VLOOKUP(F4,名簿!$J:$O,2,0))</f>
        <v/>
      </c>
      <c r="T4" s="156" t="str">
        <f>IF(F4="","",VLOOKUP(F4,名簿!$J:$O,4,0))</f>
        <v/>
      </c>
      <c r="U4" s="154" t="str">
        <f>IF(G4="","",VLOOKUP(G4,名簿!$J:$O,1,0))</f>
        <v/>
      </c>
      <c r="V4" s="155" t="str">
        <f>IF(G4="","",VLOOKUP(G4,名簿!$J:$O,2,0))</f>
        <v/>
      </c>
      <c r="W4" s="156" t="str">
        <f>IF(G4="","",VLOOKUP(G4,名簿!$J:$O,4,0))</f>
        <v/>
      </c>
      <c r="X4" s="154" t="str">
        <f>IF(H4="","",VLOOKUP(H4,名簿!$J:$O,1,0))</f>
        <v/>
      </c>
      <c r="Y4" s="155" t="str">
        <f>IF(H4="","",VLOOKUP(H4,名簿!$J:$O,2,0))</f>
        <v/>
      </c>
      <c r="Z4" s="156" t="str">
        <f>IF(H4="","",VLOOKUP(H4,名簿!$J:$O,4,0))</f>
        <v/>
      </c>
      <c r="AA4" s="154" t="str">
        <f>IF(I4="","",VLOOKUP(I4,名簿!$J:$O,1,0))</f>
        <v/>
      </c>
      <c r="AB4" s="155" t="str">
        <f>IF(I4="","",VLOOKUP(I4,名簿!$J:$O,2,0))</f>
        <v/>
      </c>
      <c r="AC4" s="157" t="str">
        <f>IF(I4="","",VLOOKUP(I4,名簿!$J:$O,4,0))</f>
        <v/>
      </c>
      <c r="AD4" s="105"/>
      <c r="AE4" s="106" t="str">
        <f>IF(AD4=0,"",RANK(AD4,AD4:AD17,1))</f>
        <v/>
      </c>
      <c r="AF4" s="106" t="str">
        <f t="shared" ref="AF4:AF34" si="0">IF(AD4=0,"",RANK(AD4,$AD$4:$AD$34,1))</f>
        <v/>
      </c>
      <c r="AG4" s="107">
        <v>1</v>
      </c>
    </row>
    <row r="5" spans="1:33" s="108" customFormat="1" ht="15.75" hidden="1" customHeight="1">
      <c r="A5" s="147"/>
      <c r="B5" s="147"/>
      <c r="C5" s="152"/>
      <c r="D5" s="148"/>
      <c r="E5" s="148"/>
      <c r="F5" s="148"/>
      <c r="G5" s="148"/>
      <c r="H5" s="148"/>
      <c r="I5" s="149"/>
      <c r="J5" s="150"/>
      <c r="K5" s="153"/>
      <c r="L5" s="154"/>
      <c r="M5" s="155"/>
      <c r="N5" s="156"/>
      <c r="O5" s="154"/>
      <c r="P5" s="155"/>
      <c r="Q5" s="156"/>
      <c r="R5" s="154"/>
      <c r="S5" s="155"/>
      <c r="T5" s="156"/>
      <c r="U5" s="154"/>
      <c r="V5" s="155"/>
      <c r="W5" s="156"/>
      <c r="X5" s="154"/>
      <c r="Y5" s="155"/>
      <c r="Z5" s="156"/>
      <c r="AA5" s="154"/>
      <c r="AB5" s="155"/>
      <c r="AC5" s="157"/>
      <c r="AD5" s="105"/>
      <c r="AE5" s="106"/>
      <c r="AF5" s="106"/>
      <c r="AG5" s="107"/>
    </row>
    <row r="6" spans="1:33" ht="15.75" hidden="1" customHeight="1">
      <c r="A6" s="151" t="s">
        <v>1478</v>
      </c>
      <c r="B6" s="151" t="s">
        <v>1478</v>
      </c>
      <c r="C6" s="121" t="s">
        <v>1471</v>
      </c>
      <c r="D6" s="97"/>
      <c r="E6" s="97"/>
      <c r="F6" s="97"/>
      <c r="G6" s="97"/>
      <c r="H6" s="97"/>
      <c r="I6" s="98"/>
      <c r="J6" s="99"/>
      <c r="K6" s="122" t="str">
        <f>IF($D6="","",VLOOKUP($D6,名簿!$J:$O,6,0)&amp;C6)</f>
        <v/>
      </c>
      <c r="L6" s="123" t="str">
        <f>IF(D6="","",VLOOKUP(D6,名簿!$J:$O,1,0))</f>
        <v/>
      </c>
      <c r="M6" s="124" t="str">
        <f>IF(D6="","",VLOOKUP(D6,名簿!$J:$O,2,0))</f>
        <v/>
      </c>
      <c r="N6" s="125" t="str">
        <f>IF(D6="","",VLOOKUP(D6,名簿!$J:$O,4,0))</f>
        <v/>
      </c>
      <c r="O6" s="123" t="str">
        <f>IF(E6="","",VLOOKUP(E6,名簿!$J:$O,1,0))</f>
        <v/>
      </c>
      <c r="P6" s="124" t="str">
        <f>IF(E6="","",VLOOKUP(E6,名簿!$J:$O,2,0))</f>
        <v/>
      </c>
      <c r="Q6" s="125" t="str">
        <f>IF(E6="","",VLOOKUP(E6,名簿!$J:$O,4,0))</f>
        <v/>
      </c>
      <c r="R6" s="123" t="str">
        <f>IF(F6="","",VLOOKUP(F6,名簿!$J:$O,1,0))</f>
        <v/>
      </c>
      <c r="S6" s="124" t="str">
        <f>IF(F6="","",VLOOKUP(F6,名簿!$J:$O,2,0))</f>
        <v/>
      </c>
      <c r="T6" s="125" t="str">
        <f>IF(F6="","",VLOOKUP(F6,名簿!$J:$O,4,0))</f>
        <v/>
      </c>
      <c r="U6" s="123" t="str">
        <f>IF(G6="","",VLOOKUP(G6,名簿!$J:$O,1,0))</f>
        <v/>
      </c>
      <c r="V6" s="124" t="str">
        <f>IF(G6="","",VLOOKUP(G6,名簿!$J:$O,2,0))</f>
        <v/>
      </c>
      <c r="W6" s="125" t="str">
        <f>IF(G6="","",VLOOKUP(G6,名簿!$J:$O,4,0))</f>
        <v/>
      </c>
      <c r="X6" s="123" t="str">
        <f>IF(H6="","",VLOOKUP(H6,名簿!$J:$O,1,0))</f>
        <v/>
      </c>
      <c r="Y6" s="124" t="str">
        <f>IF(H6="","",VLOOKUP(H6,名簿!$J:$O,2,0))</f>
        <v/>
      </c>
      <c r="Z6" s="125" t="str">
        <f>IF(H6="","",VLOOKUP(H6,名簿!$J:$O,4,0))</f>
        <v/>
      </c>
      <c r="AA6" s="123" t="str">
        <f>IF(I6="","",VLOOKUP(I6,名簿!$J:$O,1,0))</f>
        <v/>
      </c>
      <c r="AB6" s="124" t="str">
        <f>IF(I6="","",VLOOKUP(I6,名簿!$J:$O,2,0))</f>
        <v/>
      </c>
      <c r="AC6" s="126" t="str">
        <f>IF(I6="","",VLOOKUP(I6,名簿!$J:$O,4,0))</f>
        <v/>
      </c>
      <c r="AD6" s="127"/>
      <c r="AE6" s="128" t="str">
        <f>IF(AD6=0,"",RANK(AD6,AD6:AD28,1))</f>
        <v/>
      </c>
      <c r="AF6" s="106" t="str">
        <f t="shared" si="0"/>
        <v/>
      </c>
      <c r="AG6" s="107">
        <v>9</v>
      </c>
    </row>
    <row r="7" spans="1:33" ht="15.75" hidden="1" customHeight="1">
      <c r="A7" s="177"/>
      <c r="B7" s="151"/>
      <c r="C7" s="121"/>
      <c r="D7" s="97"/>
      <c r="E7" s="97"/>
      <c r="F7" s="97"/>
      <c r="G7" s="97"/>
      <c r="H7" s="97"/>
      <c r="I7" s="98"/>
      <c r="J7" s="99"/>
      <c r="K7" s="122"/>
      <c r="L7" s="123"/>
      <c r="M7" s="124"/>
      <c r="N7" s="125"/>
      <c r="O7" s="123"/>
      <c r="P7" s="124"/>
      <c r="Q7" s="125"/>
      <c r="R7" s="123"/>
      <c r="S7" s="124"/>
      <c r="T7" s="125"/>
      <c r="U7" s="123"/>
      <c r="V7" s="124"/>
      <c r="W7" s="125"/>
      <c r="X7" s="123"/>
      <c r="Y7" s="124"/>
      <c r="Z7" s="125"/>
      <c r="AA7" s="123"/>
      <c r="AB7" s="124"/>
      <c r="AC7" s="126"/>
      <c r="AD7" s="127"/>
      <c r="AE7" s="128"/>
      <c r="AF7" s="106"/>
      <c r="AG7" s="107"/>
    </row>
    <row r="8" spans="1:33" s="108" customFormat="1" ht="15.75" customHeight="1" thickTop="1">
      <c r="A8" s="248" t="s">
        <v>1552</v>
      </c>
      <c r="B8" s="172" t="s">
        <v>1497</v>
      </c>
      <c r="C8" s="96" t="s">
        <v>1471</v>
      </c>
      <c r="D8" s="97"/>
      <c r="E8" s="97"/>
      <c r="F8" s="97"/>
      <c r="G8" s="97"/>
      <c r="H8" s="97"/>
      <c r="I8" s="97"/>
      <c r="J8" s="99"/>
      <c r="K8" s="100" t="str">
        <f>IF($D8="","",VLOOKUP($D8,名簿!$J:$O,6,0)&amp;C8)</f>
        <v/>
      </c>
      <c r="L8" s="101" t="str">
        <f>IF(D8="","",VLOOKUP(D8,名簿!$J:$O,1,0))</f>
        <v/>
      </c>
      <c r="M8" s="102" t="str">
        <f>IF(D8="","",VLOOKUP(D8,名簿!$J:$O,2,0))</f>
        <v/>
      </c>
      <c r="N8" s="103" t="str">
        <f>IF(D8="","",VLOOKUP(D8,名簿!$J:$O,4,0))</f>
        <v/>
      </c>
      <c r="O8" s="101" t="str">
        <f>IF(E8="","",VLOOKUP(E8,名簿!$J:$O,1,0))</f>
        <v/>
      </c>
      <c r="P8" s="102" t="str">
        <f>IF(E8="","",VLOOKUP(E8,名簿!$J:$O,2,0))</f>
        <v/>
      </c>
      <c r="Q8" s="103" t="str">
        <f>IF(E8="","",VLOOKUP(E8,名簿!$J:$O,4,0))</f>
        <v/>
      </c>
      <c r="R8" s="101" t="str">
        <f>IF(F8="","",VLOOKUP(F8,名簿!$J:$O,1,0))</f>
        <v/>
      </c>
      <c r="S8" s="102" t="str">
        <f>IF(F8="","",VLOOKUP(F8,名簿!$J:$O,2,0))</f>
        <v/>
      </c>
      <c r="T8" s="103" t="str">
        <f>IF(F8="","",VLOOKUP(F8,名簿!$J:$O,4,0))</f>
        <v/>
      </c>
      <c r="U8" s="101" t="str">
        <f>IF(G8="","",VLOOKUP(G8,名簿!$J:$O,1,0))</f>
        <v/>
      </c>
      <c r="V8" s="102" t="str">
        <f>IF(G8="","",VLOOKUP(G8,名簿!$J:$O,2,0))</f>
        <v/>
      </c>
      <c r="W8" s="103" t="str">
        <f>IF(G8="","",VLOOKUP(G8,名簿!$J:$O,4,0))</f>
        <v/>
      </c>
      <c r="X8" s="101" t="str">
        <f>IF(H8="","",VLOOKUP(H8,名簿!$J:$O,1,0))</f>
        <v/>
      </c>
      <c r="Y8" s="102" t="str">
        <f>IF(H8="","",VLOOKUP(H8,名簿!$J:$O,2,0))</f>
        <v/>
      </c>
      <c r="Z8" s="103" t="str">
        <f>IF(H8="","",VLOOKUP(H8,名簿!$J:$O,4,0))</f>
        <v/>
      </c>
      <c r="AA8" s="101" t="str">
        <f>IF(I8="","",VLOOKUP(I8,名簿!$J:$O,1,0))</f>
        <v/>
      </c>
      <c r="AB8" s="102" t="str">
        <f>IF(I8="","",VLOOKUP(I8,名簿!$J:$O,2,0))</f>
        <v/>
      </c>
      <c r="AC8" s="104" t="str">
        <f>IF(I8="","",VLOOKUP(I8,名簿!$J:$O,4,0))</f>
        <v/>
      </c>
      <c r="AD8" s="105"/>
      <c r="AE8" s="106" t="str">
        <f>IF(AD8=0,"",RANK(AD8,AD8:AD13,1))</f>
        <v/>
      </c>
      <c r="AF8" s="106" t="str">
        <f t="shared" si="0"/>
        <v/>
      </c>
      <c r="AG8" s="107">
        <v>1</v>
      </c>
    </row>
    <row r="9" spans="1:33" s="108" customFormat="1" ht="15" customHeight="1">
      <c r="A9" s="249"/>
      <c r="B9" s="172" t="s">
        <v>1497</v>
      </c>
      <c r="C9" s="109" t="s">
        <v>1472</v>
      </c>
      <c r="D9" s="110"/>
      <c r="E9" s="110"/>
      <c r="F9" s="110"/>
      <c r="G9" s="110"/>
      <c r="H9" s="110"/>
      <c r="I9" s="111"/>
      <c r="J9" s="112"/>
      <c r="K9" s="113" t="str">
        <f>IF($D9="","",VLOOKUP($D9,名簿!$J:$O,6,0)&amp;C9)</f>
        <v/>
      </c>
      <c r="L9" s="114" t="str">
        <f>IF(D9="","",VLOOKUP(D9,名簿!$J:$O,1,0))</f>
        <v/>
      </c>
      <c r="M9" s="115" t="str">
        <f>IF(D9="","",VLOOKUP(D9,名簿!$J:$O,2,0))</f>
        <v/>
      </c>
      <c r="N9" s="116" t="str">
        <f>IF(D9="","",VLOOKUP(D9,名簿!$J:$O,4,0))</f>
        <v/>
      </c>
      <c r="O9" s="114" t="str">
        <f>IF(E9="","",VLOOKUP(E9,名簿!$J:$O,1,0))</f>
        <v/>
      </c>
      <c r="P9" s="115" t="str">
        <f>IF(E9="","",VLOOKUP(E9,名簿!$J:$O,2,0))</f>
        <v/>
      </c>
      <c r="Q9" s="116" t="str">
        <f>IF(E9="","",VLOOKUP(E9,名簿!$J:$O,4,0))</f>
        <v/>
      </c>
      <c r="R9" s="114" t="str">
        <f>IF(F9="","",VLOOKUP(F9,名簿!$J:$O,1,0))</f>
        <v/>
      </c>
      <c r="S9" s="115" t="str">
        <f>IF(F9="","",VLOOKUP(F9,名簿!$J:$O,2,0))</f>
        <v/>
      </c>
      <c r="T9" s="116" t="str">
        <f>IF(F9="","",VLOOKUP(F9,名簿!$J:$O,4,0))</f>
        <v/>
      </c>
      <c r="U9" s="114" t="str">
        <f>IF(G9="","",VLOOKUP(G9,名簿!$J:$O,1,0))</f>
        <v/>
      </c>
      <c r="V9" s="115" t="str">
        <f>IF(G9="","",VLOOKUP(G9,名簿!$J:$O,2,0))</f>
        <v/>
      </c>
      <c r="W9" s="116" t="str">
        <f>IF(G9="","",VLOOKUP(G9,名簿!$J:$O,4,0))</f>
        <v/>
      </c>
      <c r="X9" s="114" t="str">
        <f>IF(H9="","",VLOOKUP(H9,名簿!$J:$O,1,0))</f>
        <v/>
      </c>
      <c r="Y9" s="115" t="str">
        <f>IF(H9="","",VLOOKUP(H9,名簿!$J:$O,2,0))</f>
        <v/>
      </c>
      <c r="Z9" s="116" t="str">
        <f>IF(H9="","",VLOOKUP(H9,名簿!$J:$O,4,0))</f>
        <v/>
      </c>
      <c r="AA9" s="114" t="str">
        <f>IF(I9="","",VLOOKUP(I9,名簿!$J:$O,1,0))</f>
        <v/>
      </c>
      <c r="AB9" s="115" t="str">
        <f>IF(I9="","",VLOOKUP(I9,名簿!$J:$O,2,0))</f>
        <v/>
      </c>
      <c r="AC9" s="117" t="str">
        <f>IF(I9="","",VLOOKUP(I9,名簿!$J:$O,4,0))</f>
        <v/>
      </c>
      <c r="AD9" s="118"/>
      <c r="AE9" s="119" t="str">
        <f>IF(AD9=0,"",RANK(AD9,AD8:AD13,1))</f>
        <v/>
      </c>
      <c r="AF9" s="119" t="str">
        <f t="shared" si="0"/>
        <v/>
      </c>
      <c r="AG9" s="120">
        <v>2</v>
      </c>
    </row>
    <row r="10" spans="1:33" s="108" customFormat="1" ht="15" customHeight="1">
      <c r="A10" s="249"/>
      <c r="B10" s="172" t="s">
        <v>1497</v>
      </c>
      <c r="C10" s="109" t="s">
        <v>1473</v>
      </c>
      <c r="D10" s="110"/>
      <c r="E10" s="110"/>
      <c r="F10" s="110"/>
      <c r="G10" s="110"/>
      <c r="H10" s="110"/>
      <c r="I10" s="111"/>
      <c r="J10" s="112"/>
      <c r="K10" s="113" t="str">
        <f>IF($D10="","",VLOOKUP($D10,名簿!$J:$O,6,0)&amp;C10)</f>
        <v/>
      </c>
      <c r="L10" s="114" t="str">
        <f>IF(D10="","",VLOOKUP(D10,名簿!$J:$O,1,0))</f>
        <v/>
      </c>
      <c r="M10" s="115" t="str">
        <f>IF(D10="","",VLOOKUP(D10,名簿!$J:$O,2,0))</f>
        <v/>
      </c>
      <c r="N10" s="116" t="str">
        <f>IF(D10="","",VLOOKUP(D10,名簿!$J:$O,4,0))</f>
        <v/>
      </c>
      <c r="O10" s="114" t="str">
        <f>IF(E10="","",VLOOKUP(E10,名簿!$J:$O,1,0))</f>
        <v/>
      </c>
      <c r="P10" s="115" t="str">
        <f>IF(E10="","",VLOOKUP(E10,名簿!$J:$O,2,0))</f>
        <v/>
      </c>
      <c r="Q10" s="116" t="str">
        <f>IF(E10="","",VLOOKUP(E10,名簿!$J:$O,4,0))</f>
        <v/>
      </c>
      <c r="R10" s="114" t="str">
        <f>IF(F10="","",VLOOKUP(F10,名簿!$J:$O,1,0))</f>
        <v/>
      </c>
      <c r="S10" s="115" t="str">
        <f>IF(F10="","",VLOOKUP(F10,名簿!$J:$O,2,0))</f>
        <v/>
      </c>
      <c r="T10" s="116" t="str">
        <f>IF(F10="","",VLOOKUP(F10,名簿!$J:$O,4,0))</f>
        <v/>
      </c>
      <c r="U10" s="114" t="str">
        <f>IF(G10="","",VLOOKUP(G10,名簿!$J:$O,1,0))</f>
        <v/>
      </c>
      <c r="V10" s="115" t="str">
        <f>IF(G10="","",VLOOKUP(G10,名簿!$J:$O,2,0))</f>
        <v/>
      </c>
      <c r="W10" s="116" t="str">
        <f>IF(G10="","",VLOOKUP(G10,名簿!$J:$O,4,0))</f>
        <v/>
      </c>
      <c r="X10" s="114" t="str">
        <f>IF(H10="","",VLOOKUP(H10,名簿!$J:$O,1,0))</f>
        <v/>
      </c>
      <c r="Y10" s="115" t="str">
        <f>IF(H10="","",VLOOKUP(H10,名簿!$J:$O,2,0))</f>
        <v/>
      </c>
      <c r="Z10" s="116" t="str">
        <f>IF(H10="","",VLOOKUP(H10,名簿!$J:$O,4,0))</f>
        <v/>
      </c>
      <c r="AA10" s="114" t="str">
        <f>IF(I10="","",VLOOKUP(I10,名簿!$J:$O,1,0))</f>
        <v/>
      </c>
      <c r="AB10" s="115" t="str">
        <f>IF(I10="","",VLOOKUP(I10,名簿!$J:$O,2,0))</f>
        <v/>
      </c>
      <c r="AC10" s="117" t="str">
        <f>IF(I10="","",VLOOKUP(I10,名簿!$J:$O,4,0))</f>
        <v/>
      </c>
      <c r="AD10" s="118"/>
      <c r="AE10" s="119" t="str">
        <f>IF(AD10=0,"",RANK(AD10,AD8:AD13,1))</f>
        <v/>
      </c>
      <c r="AF10" s="119" t="str">
        <f t="shared" si="0"/>
        <v/>
      </c>
      <c r="AG10" s="120">
        <v>3</v>
      </c>
    </row>
    <row r="11" spans="1:33" s="108" customFormat="1" ht="15" customHeight="1">
      <c r="A11" s="249"/>
      <c r="B11" s="172" t="s">
        <v>1497</v>
      </c>
      <c r="C11" s="109" t="s">
        <v>1474</v>
      </c>
      <c r="D11" s="110"/>
      <c r="E11" s="110"/>
      <c r="F11" s="110"/>
      <c r="G11" s="110"/>
      <c r="H11" s="110"/>
      <c r="I11" s="111"/>
      <c r="J11" s="112"/>
      <c r="K11" s="113" t="str">
        <f>IF($D11="","",VLOOKUP($D11,名簿!$J:$O,6,0)&amp;C11)</f>
        <v/>
      </c>
      <c r="L11" s="114" t="str">
        <f>IF(D11="","",VLOOKUP(D11,名簿!$J:$O,1,0))</f>
        <v/>
      </c>
      <c r="M11" s="115" t="str">
        <f>IF(D11="","",VLOOKUP(D11,名簿!$J:$O,2,0))</f>
        <v/>
      </c>
      <c r="N11" s="116" t="str">
        <f>IF(D11="","",VLOOKUP(D11,名簿!$J:$O,4,0))</f>
        <v/>
      </c>
      <c r="O11" s="114" t="str">
        <f>IF(E11="","",VLOOKUP(E11,名簿!$J:$O,1,0))</f>
        <v/>
      </c>
      <c r="P11" s="115" t="str">
        <f>IF(E11="","",VLOOKUP(E11,名簿!$J:$O,2,0))</f>
        <v/>
      </c>
      <c r="Q11" s="116" t="str">
        <f>IF(E11="","",VLOOKUP(E11,名簿!$J:$O,4,0))</f>
        <v/>
      </c>
      <c r="R11" s="114" t="str">
        <f>IF(F11="","",VLOOKUP(F11,名簿!$J:$O,1,0))</f>
        <v/>
      </c>
      <c r="S11" s="115" t="str">
        <f>IF(F11="","",VLOOKUP(F11,名簿!$J:$O,2,0))</f>
        <v/>
      </c>
      <c r="T11" s="116" t="str">
        <f>IF(F11="","",VLOOKUP(F11,名簿!$J:$O,4,0))</f>
        <v/>
      </c>
      <c r="U11" s="114" t="str">
        <f>IF(G11="","",VLOOKUP(G11,名簿!$J:$O,1,0))</f>
        <v/>
      </c>
      <c r="V11" s="115" t="str">
        <f>IF(G11="","",VLOOKUP(G11,名簿!$J:$O,2,0))</f>
        <v/>
      </c>
      <c r="W11" s="116" t="str">
        <f>IF(G11="","",VLOOKUP(G11,名簿!$J:$O,4,0))</f>
        <v/>
      </c>
      <c r="X11" s="114" t="str">
        <f>IF(H11="","",VLOOKUP(H11,名簿!$J:$O,1,0))</f>
        <v/>
      </c>
      <c r="Y11" s="115" t="str">
        <f>IF(H11="","",VLOOKUP(H11,名簿!$J:$O,2,0))</f>
        <v/>
      </c>
      <c r="Z11" s="116" t="str">
        <f>IF(H11="","",VLOOKUP(H11,名簿!$J:$O,4,0))</f>
        <v/>
      </c>
      <c r="AA11" s="114" t="str">
        <f>IF(I11="","",VLOOKUP(I11,名簿!$J:$O,1,0))</f>
        <v/>
      </c>
      <c r="AB11" s="115" t="str">
        <f>IF(I11="","",VLOOKUP(I11,名簿!$J:$O,2,0))</f>
        <v/>
      </c>
      <c r="AC11" s="117" t="str">
        <f>IF(I11="","",VLOOKUP(I11,名簿!$J:$O,4,0))</f>
        <v/>
      </c>
      <c r="AD11" s="118"/>
      <c r="AE11" s="119" t="str">
        <f>IF(AD11=0,"",RANK(AD11,AD8:AD13,1))</f>
        <v/>
      </c>
      <c r="AF11" s="119" t="str">
        <f t="shared" si="0"/>
        <v/>
      </c>
      <c r="AG11" s="120">
        <v>4</v>
      </c>
    </row>
    <row r="12" spans="1:33" s="108" customFormat="1" ht="15" customHeight="1">
      <c r="A12" s="249"/>
      <c r="B12" s="172" t="s">
        <v>1497</v>
      </c>
      <c r="C12" s="109" t="s">
        <v>1475</v>
      </c>
      <c r="D12" s="110"/>
      <c r="E12" s="110"/>
      <c r="F12" s="110"/>
      <c r="G12" s="110"/>
      <c r="H12" s="110"/>
      <c r="I12" s="111"/>
      <c r="J12" s="112"/>
      <c r="K12" s="113" t="str">
        <f>IF($D12="","",VLOOKUP($D12,名簿!$J:$O,6,0)&amp;C12)</f>
        <v/>
      </c>
      <c r="L12" s="114" t="str">
        <f>IF(D12="","",VLOOKUP(D12,名簿!$J:$O,1,0))</f>
        <v/>
      </c>
      <c r="M12" s="115" t="str">
        <f>IF(D12="","",VLOOKUP(D12,名簿!$J:$O,2,0))</f>
        <v/>
      </c>
      <c r="N12" s="116" t="str">
        <f>IF(D12="","",VLOOKUP(D12,名簿!$J:$O,4,0))</f>
        <v/>
      </c>
      <c r="O12" s="114" t="str">
        <f>IF(E12="","",VLOOKUP(E12,名簿!$J:$O,1,0))</f>
        <v/>
      </c>
      <c r="P12" s="115" t="str">
        <f>IF(E12="","",VLOOKUP(E12,名簿!$J:$O,2,0))</f>
        <v/>
      </c>
      <c r="Q12" s="116" t="str">
        <f>IF(E12="","",VLOOKUP(E12,名簿!$J:$O,4,0))</f>
        <v/>
      </c>
      <c r="R12" s="114" t="str">
        <f>IF(F12="","",VLOOKUP(F12,名簿!$J:$O,1,0))</f>
        <v/>
      </c>
      <c r="S12" s="115" t="str">
        <f>IF(F12="","",VLOOKUP(F12,名簿!$J:$O,2,0))</f>
        <v/>
      </c>
      <c r="T12" s="116" t="str">
        <f>IF(F12="","",VLOOKUP(F12,名簿!$J:$O,4,0))</f>
        <v/>
      </c>
      <c r="U12" s="114" t="str">
        <f>IF(G12="","",VLOOKUP(G12,名簿!$J:$O,1,0))</f>
        <v/>
      </c>
      <c r="V12" s="115" t="str">
        <f>IF(G12="","",VLOOKUP(G12,名簿!$J:$O,2,0))</f>
        <v/>
      </c>
      <c r="W12" s="116" t="str">
        <f>IF(G12="","",VLOOKUP(G12,名簿!$J:$O,4,0))</f>
        <v/>
      </c>
      <c r="X12" s="114" t="str">
        <f>IF(H12="","",VLOOKUP(H12,名簿!$J:$O,1,0))</f>
        <v/>
      </c>
      <c r="Y12" s="115" t="str">
        <f>IF(H12="","",VLOOKUP(H12,名簿!$J:$O,2,0))</f>
        <v/>
      </c>
      <c r="Z12" s="116" t="str">
        <f>IF(H12="","",VLOOKUP(H12,名簿!$J:$O,4,0))</f>
        <v/>
      </c>
      <c r="AA12" s="114" t="str">
        <f>IF(I12="","",VLOOKUP(I12,名簿!$J:$O,1,0))</f>
        <v/>
      </c>
      <c r="AB12" s="115" t="str">
        <f>IF(I12="","",VLOOKUP(I12,名簿!$J:$O,2,0))</f>
        <v/>
      </c>
      <c r="AC12" s="117" t="str">
        <f>IF(I12="","",VLOOKUP(I12,名簿!$J:$O,4,0))</f>
        <v/>
      </c>
      <c r="AD12" s="118"/>
      <c r="AE12" s="119" t="str">
        <f>IF(AD12=0,"",RANK(AD12,AD8:AD13,1))</f>
        <v/>
      </c>
      <c r="AF12" s="119" t="str">
        <f t="shared" si="0"/>
        <v/>
      </c>
      <c r="AG12" s="120">
        <v>5</v>
      </c>
    </row>
    <row r="13" spans="1:33" s="108" customFormat="1" ht="15" customHeight="1">
      <c r="A13" s="249"/>
      <c r="B13" s="172" t="s">
        <v>1497</v>
      </c>
      <c r="C13" s="109" t="s">
        <v>1476</v>
      </c>
      <c r="D13" s="110"/>
      <c r="E13" s="110"/>
      <c r="F13" s="110"/>
      <c r="G13" s="110"/>
      <c r="H13" s="110"/>
      <c r="I13" s="111"/>
      <c r="J13" s="112"/>
      <c r="K13" s="113" t="str">
        <f>IF($D13="","",VLOOKUP($D13,名簿!$J:$O,6,0)&amp;C13)</f>
        <v/>
      </c>
      <c r="L13" s="114" t="str">
        <f>IF(D13="","",VLOOKUP(D13,名簿!$J:$O,1,0))</f>
        <v/>
      </c>
      <c r="M13" s="115" t="str">
        <f>IF(D13="","",VLOOKUP(D13,名簿!$J:$O,2,0))</f>
        <v/>
      </c>
      <c r="N13" s="116" t="str">
        <f>IF(D13="","",VLOOKUP(D13,名簿!$J:$O,4,0))</f>
        <v/>
      </c>
      <c r="O13" s="114" t="str">
        <f>IF(E13="","",VLOOKUP(E13,名簿!$J:$O,1,0))</f>
        <v/>
      </c>
      <c r="P13" s="115" t="str">
        <f>IF(E13="","",VLOOKUP(E13,名簿!$J:$O,2,0))</f>
        <v/>
      </c>
      <c r="Q13" s="116" t="str">
        <f>IF(E13="","",VLOOKUP(E13,名簿!$J:$O,4,0))</f>
        <v/>
      </c>
      <c r="R13" s="114" t="str">
        <f>IF(F13="","",VLOOKUP(F13,名簿!$J:$O,1,0))</f>
        <v/>
      </c>
      <c r="S13" s="115" t="str">
        <f>IF(F13="","",VLOOKUP(F13,名簿!$J:$O,2,0))</f>
        <v/>
      </c>
      <c r="T13" s="116" t="str">
        <f>IF(F13="","",VLOOKUP(F13,名簿!$J:$O,4,0))</f>
        <v/>
      </c>
      <c r="U13" s="114" t="str">
        <f>IF(G13="","",VLOOKUP(G13,名簿!$J:$O,1,0))</f>
        <v/>
      </c>
      <c r="V13" s="115" t="str">
        <f>IF(G13="","",VLOOKUP(G13,名簿!$J:$O,2,0))</f>
        <v/>
      </c>
      <c r="W13" s="116" t="str">
        <f>IF(G13="","",VLOOKUP(G13,名簿!$J:$O,4,0))</f>
        <v/>
      </c>
      <c r="X13" s="114" t="str">
        <f>IF(H13="","",VLOOKUP(H13,名簿!$J:$O,1,0))</f>
        <v/>
      </c>
      <c r="Y13" s="115" t="str">
        <f>IF(H13="","",VLOOKUP(H13,名簿!$J:$O,2,0))</f>
        <v/>
      </c>
      <c r="Z13" s="116" t="str">
        <f>IF(H13="","",VLOOKUP(H13,名簿!$J:$O,4,0))</f>
        <v/>
      </c>
      <c r="AA13" s="114" t="str">
        <f>IF(I13="","",VLOOKUP(I13,名簿!$J:$O,1,0))</f>
        <v/>
      </c>
      <c r="AB13" s="115" t="str">
        <f>IF(I13="","",VLOOKUP(I13,名簿!$J:$O,2,0))</f>
        <v/>
      </c>
      <c r="AC13" s="117" t="str">
        <f>IF(I13="","",VLOOKUP(I13,名簿!$J:$O,4,0))</f>
        <v/>
      </c>
      <c r="AD13" s="118"/>
      <c r="AE13" s="119" t="str">
        <f>IF(AD13=0,"",RANK(AD13,AD8:AD13,1))</f>
        <v/>
      </c>
      <c r="AF13" s="119" t="str">
        <f t="shared" si="0"/>
        <v/>
      </c>
      <c r="AG13" s="120">
        <v>6</v>
      </c>
    </row>
    <row r="14" spans="1:33" s="108" customFormat="1" ht="15" customHeight="1">
      <c r="A14" s="249"/>
      <c r="B14" s="172" t="s">
        <v>1497</v>
      </c>
      <c r="C14" s="109" t="s">
        <v>1481</v>
      </c>
      <c r="D14" s="110"/>
      <c r="E14" s="110"/>
      <c r="F14" s="110"/>
      <c r="G14" s="110"/>
      <c r="H14" s="110"/>
      <c r="I14" s="111"/>
      <c r="J14" s="112"/>
      <c r="K14" s="113" t="str">
        <f>IF($D14="","",VLOOKUP($D14,名簿!$J:$O,6,0)&amp;C14)</f>
        <v/>
      </c>
      <c r="L14" s="114" t="str">
        <f>IF(D14="","",VLOOKUP(D14,名簿!$J:$O,1,0))</f>
        <v/>
      </c>
      <c r="M14" s="115" t="str">
        <f>IF(D14="","",VLOOKUP(D14,名簿!$J:$O,2,0))</f>
        <v/>
      </c>
      <c r="N14" s="116" t="str">
        <f>IF(D14="","",VLOOKUP(D14,名簿!$J:$O,4,0))</f>
        <v/>
      </c>
      <c r="O14" s="114" t="str">
        <f>IF(E14="","",VLOOKUP(E14,名簿!$J:$O,1,0))</f>
        <v/>
      </c>
      <c r="P14" s="115" t="str">
        <f>IF(E14="","",VLOOKUP(E14,名簿!$J:$O,2,0))</f>
        <v/>
      </c>
      <c r="Q14" s="116" t="str">
        <f>IF(E14="","",VLOOKUP(E14,名簿!$J:$O,4,0))</f>
        <v/>
      </c>
      <c r="R14" s="114" t="str">
        <f>IF(F14="","",VLOOKUP(F14,名簿!$J:$O,1,0))</f>
        <v/>
      </c>
      <c r="S14" s="115" t="str">
        <f>IF(F14="","",VLOOKUP(F14,名簿!$J:$O,2,0))</f>
        <v/>
      </c>
      <c r="T14" s="116" t="str">
        <f>IF(F14="","",VLOOKUP(F14,名簿!$J:$O,4,0))</f>
        <v/>
      </c>
      <c r="U14" s="114" t="str">
        <f>IF(G14="","",VLOOKUP(G14,名簿!$J:$O,1,0))</f>
        <v/>
      </c>
      <c r="V14" s="115" t="str">
        <f>IF(G14="","",VLOOKUP(G14,名簿!$J:$O,2,0))</f>
        <v/>
      </c>
      <c r="W14" s="116" t="str">
        <f>IF(G14="","",VLOOKUP(G14,名簿!$J:$O,4,0))</f>
        <v/>
      </c>
      <c r="X14" s="114" t="str">
        <f>IF(H14="","",VLOOKUP(H14,名簿!$J:$O,1,0))</f>
        <v/>
      </c>
      <c r="Y14" s="115" t="str">
        <f>IF(H14="","",VLOOKUP(H14,名簿!$J:$O,2,0))</f>
        <v/>
      </c>
      <c r="Z14" s="116" t="str">
        <f>IF(H14="","",VLOOKUP(H14,名簿!$J:$O,4,0))</f>
        <v/>
      </c>
      <c r="AA14" s="114" t="str">
        <f>IF(I14="","",VLOOKUP(I14,名簿!$J:$O,1,0))</f>
        <v/>
      </c>
      <c r="AB14" s="115" t="str">
        <f>IF(I14="","",VLOOKUP(I14,名簿!$J:$O,2,0))</f>
        <v/>
      </c>
      <c r="AC14" s="117" t="str">
        <f>IF(I14="","",VLOOKUP(I14,名簿!$J:$O,4,0))</f>
        <v/>
      </c>
      <c r="AD14" s="118"/>
      <c r="AE14" s="119" t="str">
        <f>IF(AD14=0,"",RANK(AD14,AD4:AD17,1))</f>
        <v/>
      </c>
      <c r="AF14" s="119" t="str">
        <f t="shared" si="0"/>
        <v/>
      </c>
      <c r="AG14" s="120">
        <v>2</v>
      </c>
    </row>
    <row r="15" spans="1:33" s="108" customFormat="1" ht="15" customHeight="1">
      <c r="A15" s="249"/>
      <c r="B15" s="172" t="s">
        <v>1497</v>
      </c>
      <c r="C15" s="109" t="s">
        <v>1482</v>
      </c>
      <c r="D15" s="110"/>
      <c r="E15" s="110"/>
      <c r="F15" s="110"/>
      <c r="G15" s="110"/>
      <c r="H15" s="110"/>
      <c r="I15" s="111"/>
      <c r="J15" s="112"/>
      <c r="K15" s="113" t="str">
        <f>IF($D15="","",VLOOKUP($D15,名簿!$J:$O,6,0)&amp;C15)</f>
        <v/>
      </c>
      <c r="L15" s="114" t="str">
        <f>IF(D15="","",VLOOKUP(D15,名簿!$J:$O,1,0))</f>
        <v/>
      </c>
      <c r="M15" s="115" t="str">
        <f>IF(D15="","",VLOOKUP(D15,名簿!$J:$O,2,0))</f>
        <v/>
      </c>
      <c r="N15" s="116" t="str">
        <f>IF(D15="","",VLOOKUP(D15,名簿!$J:$O,4,0))</f>
        <v/>
      </c>
      <c r="O15" s="114" t="str">
        <f>IF(E15="","",VLOOKUP(E15,名簿!$J:$O,1,0))</f>
        <v/>
      </c>
      <c r="P15" s="115" t="str">
        <f>IF(E15="","",VLOOKUP(E15,名簿!$J:$O,2,0))</f>
        <v/>
      </c>
      <c r="Q15" s="116" t="str">
        <f>IF(E15="","",VLOOKUP(E15,名簿!$J:$O,4,0))</f>
        <v/>
      </c>
      <c r="R15" s="114" t="str">
        <f>IF(F15="","",VLOOKUP(F15,名簿!$J:$O,1,0))</f>
        <v/>
      </c>
      <c r="S15" s="115" t="str">
        <f>IF(F15="","",VLOOKUP(F15,名簿!$J:$O,2,0))</f>
        <v/>
      </c>
      <c r="T15" s="116" t="str">
        <f>IF(F15="","",VLOOKUP(F15,名簿!$J:$O,4,0))</f>
        <v/>
      </c>
      <c r="U15" s="114" t="str">
        <f>IF(G15="","",VLOOKUP(G15,名簿!$J:$O,1,0))</f>
        <v/>
      </c>
      <c r="V15" s="115" t="str">
        <f>IF(G15="","",VLOOKUP(G15,名簿!$J:$O,2,0))</f>
        <v/>
      </c>
      <c r="W15" s="116" t="str">
        <f>IF(G15="","",VLOOKUP(G15,名簿!$J:$O,4,0))</f>
        <v/>
      </c>
      <c r="X15" s="114" t="str">
        <f>IF(H15="","",VLOOKUP(H15,名簿!$J:$O,1,0))</f>
        <v/>
      </c>
      <c r="Y15" s="115" t="str">
        <f>IF(H15="","",VLOOKUP(H15,名簿!$J:$O,2,0))</f>
        <v/>
      </c>
      <c r="Z15" s="116" t="str">
        <f>IF(H15="","",VLOOKUP(H15,名簿!$J:$O,4,0))</f>
        <v/>
      </c>
      <c r="AA15" s="114" t="str">
        <f>IF(I15="","",VLOOKUP(I15,名簿!$J:$O,1,0))</f>
        <v/>
      </c>
      <c r="AB15" s="115" t="str">
        <f>IF(I15="","",VLOOKUP(I15,名簿!$J:$O,2,0))</f>
        <v/>
      </c>
      <c r="AC15" s="117" t="str">
        <f>IF(I15="","",VLOOKUP(I15,名簿!$J:$O,4,0))</f>
        <v/>
      </c>
      <c r="AD15" s="118"/>
      <c r="AE15" s="119" t="str">
        <f>IF(AD15=0,"",RANK(AD15,AD4:AD17,1))</f>
        <v/>
      </c>
      <c r="AF15" s="119" t="str">
        <f t="shared" si="0"/>
        <v/>
      </c>
      <c r="AG15" s="120">
        <v>3</v>
      </c>
    </row>
    <row r="16" spans="1:33" s="108" customFormat="1" ht="15" customHeight="1">
      <c r="A16" s="249"/>
      <c r="B16" s="172" t="s">
        <v>1497</v>
      </c>
      <c r="C16" s="109" t="s">
        <v>1483</v>
      </c>
      <c r="D16" s="110"/>
      <c r="E16" s="110"/>
      <c r="F16" s="110"/>
      <c r="G16" s="110"/>
      <c r="H16" s="110"/>
      <c r="I16" s="111"/>
      <c r="J16" s="112"/>
      <c r="K16" s="113" t="str">
        <f>IF($D16="","",VLOOKUP($D16,名簿!$J:$O,6,0)&amp;C16)</f>
        <v/>
      </c>
      <c r="L16" s="114" t="str">
        <f>IF(D16="","",VLOOKUP(D16,名簿!$J:$O,1,0))</f>
        <v/>
      </c>
      <c r="M16" s="115" t="str">
        <f>IF(D16="","",VLOOKUP(D16,名簿!$J:$O,2,0))</f>
        <v/>
      </c>
      <c r="N16" s="116" t="str">
        <f>IF(D16="","",VLOOKUP(D16,名簿!$J:$O,4,0))</f>
        <v/>
      </c>
      <c r="O16" s="114" t="str">
        <f>IF(E16="","",VLOOKUP(E16,名簿!$J:$O,1,0))</f>
        <v/>
      </c>
      <c r="P16" s="115" t="str">
        <f>IF(E16="","",VLOOKUP(E16,名簿!$J:$O,2,0))</f>
        <v/>
      </c>
      <c r="Q16" s="116" t="str">
        <f>IF(E16="","",VLOOKUP(E16,名簿!$J:$O,4,0))</f>
        <v/>
      </c>
      <c r="R16" s="114" t="str">
        <f>IF(F16="","",VLOOKUP(F16,名簿!$J:$O,1,0))</f>
        <v/>
      </c>
      <c r="S16" s="115" t="str">
        <f>IF(F16="","",VLOOKUP(F16,名簿!$J:$O,2,0))</f>
        <v/>
      </c>
      <c r="T16" s="116" t="str">
        <f>IF(F16="","",VLOOKUP(F16,名簿!$J:$O,4,0))</f>
        <v/>
      </c>
      <c r="U16" s="114" t="str">
        <f>IF(G16="","",VLOOKUP(G16,名簿!$J:$O,1,0))</f>
        <v/>
      </c>
      <c r="V16" s="115" t="str">
        <f>IF(G16="","",VLOOKUP(G16,名簿!$J:$O,2,0))</f>
        <v/>
      </c>
      <c r="W16" s="116" t="str">
        <f>IF(G16="","",VLOOKUP(G16,名簿!$J:$O,4,0))</f>
        <v/>
      </c>
      <c r="X16" s="114" t="str">
        <f>IF(H16="","",VLOOKUP(H16,名簿!$J:$O,1,0))</f>
        <v/>
      </c>
      <c r="Y16" s="115" t="str">
        <f>IF(H16="","",VLOOKUP(H16,名簿!$J:$O,2,0))</f>
        <v/>
      </c>
      <c r="Z16" s="116" t="str">
        <f>IF(H16="","",VLOOKUP(H16,名簿!$J:$O,4,0))</f>
        <v/>
      </c>
      <c r="AA16" s="114" t="str">
        <f>IF(I16="","",VLOOKUP(I16,名簿!$J:$O,1,0))</f>
        <v/>
      </c>
      <c r="AB16" s="115" t="str">
        <f>IF(I16="","",VLOOKUP(I16,名簿!$J:$O,2,0))</f>
        <v/>
      </c>
      <c r="AC16" s="117" t="str">
        <f>IF(I16="","",VLOOKUP(I16,名簿!$J:$O,4,0))</f>
        <v/>
      </c>
      <c r="AD16" s="118"/>
      <c r="AE16" s="119" t="str">
        <f>IF(AD16=0,"",RANK(AD16,AD4:AD17,1))</f>
        <v/>
      </c>
      <c r="AF16" s="119" t="str">
        <f t="shared" si="0"/>
        <v/>
      </c>
      <c r="AG16" s="120">
        <v>4</v>
      </c>
    </row>
    <row r="17" spans="1:33" s="108" customFormat="1" ht="15" customHeight="1">
      <c r="A17" s="249"/>
      <c r="B17" s="172" t="s">
        <v>1497</v>
      </c>
      <c r="C17" s="109" t="s">
        <v>1484</v>
      </c>
      <c r="D17" s="110"/>
      <c r="E17" s="110"/>
      <c r="F17" s="110"/>
      <c r="G17" s="110"/>
      <c r="H17" s="110"/>
      <c r="I17" s="111"/>
      <c r="J17" s="112"/>
      <c r="K17" s="113" t="str">
        <f>IF($D17="","",VLOOKUP($D17,名簿!$J:$O,6,0)&amp;C17)</f>
        <v/>
      </c>
      <c r="L17" s="114" t="str">
        <f>IF(D17="","",VLOOKUP(D17,名簿!$J:$O,1,0))</f>
        <v/>
      </c>
      <c r="M17" s="115" t="str">
        <f>IF(D17="","",VLOOKUP(D17,名簿!$J:$O,2,0))</f>
        <v/>
      </c>
      <c r="N17" s="116" t="str">
        <f>IF(D17="","",VLOOKUP(D17,名簿!$J:$O,4,0))</f>
        <v/>
      </c>
      <c r="O17" s="114" t="str">
        <f>IF(E17="","",VLOOKUP(E17,名簿!$J:$O,1,0))</f>
        <v/>
      </c>
      <c r="P17" s="115" t="str">
        <f>IF(E17="","",VLOOKUP(E17,名簿!$J:$O,2,0))</f>
        <v/>
      </c>
      <c r="Q17" s="116" t="str">
        <f>IF(E17="","",VLOOKUP(E17,名簿!$J:$O,4,0))</f>
        <v/>
      </c>
      <c r="R17" s="114" t="str">
        <f>IF(F17="","",VLOOKUP(F17,名簿!$J:$O,1,0))</f>
        <v/>
      </c>
      <c r="S17" s="115" t="str">
        <f>IF(F17="","",VLOOKUP(F17,名簿!$J:$O,2,0))</f>
        <v/>
      </c>
      <c r="T17" s="116" t="str">
        <f>IF(F17="","",VLOOKUP(F17,名簿!$J:$O,4,0))</f>
        <v/>
      </c>
      <c r="U17" s="114" t="str">
        <f>IF(G17="","",VLOOKUP(G17,名簿!$J:$O,1,0))</f>
        <v/>
      </c>
      <c r="V17" s="115" t="str">
        <f>IF(G17="","",VLOOKUP(G17,名簿!$J:$O,2,0))</f>
        <v/>
      </c>
      <c r="W17" s="116" t="str">
        <f>IF(G17="","",VLOOKUP(G17,名簿!$J:$O,4,0))</f>
        <v/>
      </c>
      <c r="X17" s="114" t="str">
        <f>IF(H17="","",VLOOKUP(H17,名簿!$J:$O,1,0))</f>
        <v/>
      </c>
      <c r="Y17" s="115" t="str">
        <f>IF(H17="","",VLOOKUP(H17,名簿!$J:$O,2,0))</f>
        <v/>
      </c>
      <c r="Z17" s="116" t="str">
        <f>IF(H17="","",VLOOKUP(H17,名簿!$J:$O,4,0))</f>
        <v/>
      </c>
      <c r="AA17" s="114" t="str">
        <f>IF(I17="","",VLOOKUP(I17,名簿!$J:$O,1,0))</f>
        <v/>
      </c>
      <c r="AB17" s="115" t="str">
        <f>IF(I17="","",VLOOKUP(I17,名簿!$J:$O,2,0))</f>
        <v/>
      </c>
      <c r="AC17" s="117" t="str">
        <f>IF(I17="","",VLOOKUP(I17,名簿!$J:$O,4,0))</f>
        <v/>
      </c>
      <c r="AD17" s="118"/>
      <c r="AE17" s="119" t="str">
        <f>IF(AD17=0,"",RANK(AD17,AD4:AD17,1))</f>
        <v/>
      </c>
      <c r="AF17" s="119" t="str">
        <f t="shared" si="0"/>
        <v/>
      </c>
      <c r="AG17" s="120">
        <v>5</v>
      </c>
    </row>
    <row r="18" spans="1:33" s="108" customFormat="1" ht="0.75" customHeight="1">
      <c r="A18" s="147"/>
      <c r="B18" s="172"/>
      <c r="C18" s="152"/>
      <c r="D18" s="148"/>
      <c r="E18" s="148"/>
      <c r="F18" s="148"/>
      <c r="G18" s="148"/>
      <c r="H18" s="148"/>
      <c r="I18" s="149"/>
      <c r="J18" s="150"/>
      <c r="K18" s="153"/>
      <c r="L18" s="154"/>
      <c r="M18" s="155"/>
      <c r="N18" s="156"/>
      <c r="O18" s="154"/>
      <c r="P18" s="155"/>
      <c r="Q18" s="156"/>
      <c r="R18" s="154"/>
      <c r="S18" s="155"/>
      <c r="T18" s="156"/>
      <c r="U18" s="154"/>
      <c r="V18" s="155"/>
      <c r="W18" s="156"/>
      <c r="X18" s="154"/>
      <c r="Y18" s="155"/>
      <c r="Z18" s="156"/>
      <c r="AA18" s="154"/>
      <c r="AB18" s="155"/>
      <c r="AC18" s="157"/>
      <c r="AD18" s="180"/>
      <c r="AE18" s="181"/>
      <c r="AF18" s="181"/>
      <c r="AG18" s="182"/>
    </row>
    <row r="19" spans="1:33" ht="15" customHeight="1">
      <c r="A19" s="250" t="s">
        <v>1553</v>
      </c>
      <c r="B19" s="151" t="s">
        <v>1498</v>
      </c>
      <c r="C19" s="121" t="s">
        <v>1471</v>
      </c>
      <c r="D19" s="97"/>
      <c r="E19" s="97"/>
      <c r="F19" s="97"/>
      <c r="G19" s="97"/>
      <c r="H19" s="97"/>
      <c r="I19" s="98"/>
      <c r="J19" s="99"/>
      <c r="K19" s="122" t="str">
        <f>IF($D19="","",VLOOKUP($D19,名簿!$J:$O,6,0)&amp;C19)</f>
        <v/>
      </c>
      <c r="L19" s="123" t="str">
        <f>IF(D19="","",VLOOKUP(D19,名簿!$J:$O,1,0))</f>
        <v/>
      </c>
      <c r="M19" s="124" t="str">
        <f>IF(D19="","",VLOOKUP(D19,名簿!$J:$O,2,0))</f>
        <v/>
      </c>
      <c r="N19" s="125" t="str">
        <f>IF(D19="","",VLOOKUP(D19,名簿!$J:$O,4,0))</f>
        <v/>
      </c>
      <c r="O19" s="123" t="str">
        <f>IF(E19="","",VLOOKUP(E19,名簿!$J:$O,1,0))</f>
        <v/>
      </c>
      <c r="P19" s="124" t="str">
        <f>IF(E19="","",VLOOKUP(E19,名簿!$J:$O,2,0))</f>
        <v/>
      </c>
      <c r="Q19" s="125" t="str">
        <f>IF(E19="","",VLOOKUP(E19,名簿!$J:$O,4,0))</f>
        <v/>
      </c>
      <c r="R19" s="123" t="str">
        <f>IF(F19="","",VLOOKUP(F19,名簿!$J:$O,1,0))</f>
        <v/>
      </c>
      <c r="S19" s="124" t="str">
        <f>IF(F19="","",VLOOKUP(F19,名簿!$J:$O,2,0))</f>
        <v/>
      </c>
      <c r="T19" s="125" t="str">
        <f>IF(F19="","",VLOOKUP(F19,名簿!$J:$O,4,0))</f>
        <v/>
      </c>
      <c r="U19" s="123" t="str">
        <f>IF(G19="","",VLOOKUP(G19,名簿!$J:$O,1,0))</f>
        <v/>
      </c>
      <c r="V19" s="124" t="str">
        <f>IF(G19="","",VLOOKUP(G19,名簿!$J:$O,2,0))</f>
        <v/>
      </c>
      <c r="W19" s="125" t="str">
        <f>IF(G19="","",VLOOKUP(G19,名簿!$J:$O,4,0))</f>
        <v/>
      </c>
      <c r="X19" s="123" t="str">
        <f>IF(H19="","",VLOOKUP(H19,名簿!$J:$O,1,0))</f>
        <v/>
      </c>
      <c r="Y19" s="124" t="str">
        <f>IF(H19="","",VLOOKUP(H19,名簿!$J:$O,2,0))</f>
        <v/>
      </c>
      <c r="Z19" s="125" t="str">
        <f>IF(H19="","",VLOOKUP(H19,名簿!$J:$O,4,0))</f>
        <v/>
      </c>
      <c r="AA19" s="123" t="str">
        <f>IF(I19="","",VLOOKUP(I19,名簿!$J:$O,1,0))</f>
        <v/>
      </c>
      <c r="AB19" s="124" t="str">
        <f>IF(I19="","",VLOOKUP(I19,名簿!$J:$O,2,0))</f>
        <v/>
      </c>
      <c r="AC19" s="126" t="str">
        <f>IF(I19="","",VLOOKUP(I19,名簿!$J:$O,4,0))</f>
        <v/>
      </c>
      <c r="AD19" s="127"/>
      <c r="AE19" s="128" t="str">
        <f>IF(AD19=0,"",RANK(AD19,AD19:AD24,1))</f>
        <v/>
      </c>
      <c r="AF19" s="106" t="str">
        <f t="shared" si="0"/>
        <v/>
      </c>
      <c r="AG19" s="107">
        <v>9</v>
      </c>
    </row>
    <row r="20" spans="1:33" ht="15" customHeight="1">
      <c r="A20" s="251"/>
      <c r="B20" s="151" t="s">
        <v>1498</v>
      </c>
      <c r="C20" s="129" t="s">
        <v>1472</v>
      </c>
      <c r="D20" s="110"/>
      <c r="E20" s="110"/>
      <c r="F20" s="110"/>
      <c r="G20" s="110"/>
      <c r="H20" s="110"/>
      <c r="I20" s="111"/>
      <c r="J20" s="112"/>
      <c r="K20" s="130" t="str">
        <f>IF($D20="","",VLOOKUP($D20,名簿!$J:$O,6,0)&amp;C20)</f>
        <v/>
      </c>
      <c r="L20" s="131" t="str">
        <f>IF(D20="","",VLOOKUP(D20,名簿!$J:$O,1,0))</f>
        <v/>
      </c>
      <c r="M20" s="132" t="str">
        <f>IF(D20="","",VLOOKUP(D20,名簿!$J:$O,2,0))</f>
        <v/>
      </c>
      <c r="N20" s="133" t="str">
        <f>IF(D20="","",VLOOKUP(D20,名簿!$J:$O,4,0))</f>
        <v/>
      </c>
      <c r="O20" s="131" t="str">
        <f>IF(E20="","",VLOOKUP(E20,名簿!$J:$O,1,0))</f>
        <v/>
      </c>
      <c r="P20" s="132" t="str">
        <f>IF(E20="","",VLOOKUP(E20,名簿!$J:$O,2,0))</f>
        <v/>
      </c>
      <c r="Q20" s="133" t="str">
        <f>IF(E20="","",VLOOKUP(E20,名簿!$J:$O,4,0))</f>
        <v/>
      </c>
      <c r="R20" s="131" t="str">
        <f>IF(F20="","",VLOOKUP(F20,名簿!$J:$O,1,0))</f>
        <v/>
      </c>
      <c r="S20" s="132" t="str">
        <f>IF(F20="","",VLOOKUP(F20,名簿!$J:$O,2,0))</f>
        <v/>
      </c>
      <c r="T20" s="133" t="str">
        <f>IF(F20="","",VLOOKUP(F20,名簿!$J:$O,4,0))</f>
        <v/>
      </c>
      <c r="U20" s="131" t="str">
        <f>IF(G20="","",VLOOKUP(G20,名簿!$J:$O,1,0))</f>
        <v/>
      </c>
      <c r="V20" s="132" t="str">
        <f>IF(G20="","",VLOOKUP(G20,名簿!$J:$O,2,0))</f>
        <v/>
      </c>
      <c r="W20" s="133" t="str">
        <f>IF(G20="","",VLOOKUP(G20,名簿!$J:$O,4,0))</f>
        <v/>
      </c>
      <c r="X20" s="131" t="str">
        <f>IF(H20="","",VLOOKUP(H20,名簿!$J:$O,1,0))</f>
        <v/>
      </c>
      <c r="Y20" s="132" t="str">
        <f>IF(H20="","",VLOOKUP(H20,名簿!$J:$O,2,0))</f>
        <v/>
      </c>
      <c r="Z20" s="133" t="str">
        <f>IF(H20="","",VLOOKUP(H20,名簿!$J:$O,4,0))</f>
        <v/>
      </c>
      <c r="AA20" s="131" t="str">
        <f>IF(I20="","",VLOOKUP(I20,名簿!$J:$O,1,0))</f>
        <v/>
      </c>
      <c r="AB20" s="132" t="str">
        <f>IF(I20="","",VLOOKUP(I20,名簿!$J:$O,2,0))</f>
        <v/>
      </c>
      <c r="AC20" s="134" t="str">
        <f>IF(I20="","",VLOOKUP(I20,名簿!$J:$O,4,0))</f>
        <v/>
      </c>
      <c r="AD20" s="135"/>
      <c r="AE20" s="136" t="str">
        <f>IF(AD20=0,"",RANK(AD20,AD19:AD24,1))</f>
        <v/>
      </c>
      <c r="AF20" s="119" t="str">
        <f t="shared" si="0"/>
        <v/>
      </c>
      <c r="AG20" s="120">
        <v>10</v>
      </c>
    </row>
    <row r="21" spans="1:33" ht="15" customHeight="1">
      <c r="A21" s="251"/>
      <c r="B21" s="151" t="s">
        <v>1498</v>
      </c>
      <c r="C21" s="129" t="s">
        <v>1473</v>
      </c>
      <c r="D21" s="110"/>
      <c r="E21" s="110"/>
      <c r="F21" s="110"/>
      <c r="G21" s="110"/>
      <c r="H21" s="110"/>
      <c r="I21" s="111"/>
      <c r="J21" s="112"/>
      <c r="K21" s="130" t="str">
        <f>IF($D21="","",VLOOKUP($D21,名簿!$J:$O,6,0)&amp;C21)</f>
        <v/>
      </c>
      <c r="L21" s="131" t="str">
        <f>IF(D21="","",VLOOKUP(D21,名簿!$J:$O,1,0))</f>
        <v/>
      </c>
      <c r="M21" s="132" t="str">
        <f>IF(D21="","",VLOOKUP(D21,名簿!$J:$O,2,0))</f>
        <v/>
      </c>
      <c r="N21" s="133" t="str">
        <f>IF(D21="","",VLOOKUP(D21,名簿!$J:$O,4,0))</f>
        <v/>
      </c>
      <c r="O21" s="131" t="str">
        <f>IF(E21="","",VLOOKUP(E21,名簿!$J:$O,1,0))</f>
        <v/>
      </c>
      <c r="P21" s="132" t="str">
        <f>IF(E21="","",VLOOKUP(E21,名簿!$J:$O,2,0))</f>
        <v/>
      </c>
      <c r="Q21" s="133" t="str">
        <f>IF(E21="","",VLOOKUP(E21,名簿!$J:$O,4,0))</f>
        <v/>
      </c>
      <c r="R21" s="131" t="str">
        <f>IF(F21="","",VLOOKUP(F21,名簿!$J:$O,1,0))</f>
        <v/>
      </c>
      <c r="S21" s="132" t="str">
        <f>IF(F21="","",VLOOKUP(F21,名簿!$J:$O,2,0))</f>
        <v/>
      </c>
      <c r="T21" s="133" t="str">
        <f>IF(F21="","",VLOOKUP(F21,名簿!$J:$O,4,0))</f>
        <v/>
      </c>
      <c r="U21" s="131" t="str">
        <f>IF(G21="","",VLOOKUP(G21,名簿!$J:$O,1,0))</f>
        <v/>
      </c>
      <c r="V21" s="132" t="str">
        <f>IF(G21="","",VLOOKUP(G21,名簿!$J:$O,2,0))</f>
        <v/>
      </c>
      <c r="W21" s="133" t="str">
        <f>IF(G21="","",VLOOKUP(G21,名簿!$J:$O,4,0))</f>
        <v/>
      </c>
      <c r="X21" s="131" t="str">
        <f>IF(H21="","",VLOOKUP(H21,名簿!$J:$O,1,0))</f>
        <v/>
      </c>
      <c r="Y21" s="132" t="str">
        <f>IF(H21="","",VLOOKUP(H21,名簿!$J:$O,2,0))</f>
        <v/>
      </c>
      <c r="Z21" s="133" t="str">
        <f>IF(H21="","",VLOOKUP(H21,名簿!$J:$O,4,0))</f>
        <v/>
      </c>
      <c r="AA21" s="131" t="str">
        <f>IF(I21="","",VLOOKUP(I21,名簿!$J:$O,1,0))</f>
        <v/>
      </c>
      <c r="AB21" s="132" t="str">
        <f>IF(I21="","",VLOOKUP(I21,名簿!$J:$O,2,0))</f>
        <v/>
      </c>
      <c r="AC21" s="134" t="str">
        <f>IF(I21="","",VLOOKUP(I21,名簿!$J:$O,4,0))</f>
        <v/>
      </c>
      <c r="AD21" s="135"/>
      <c r="AE21" s="136" t="str">
        <f>IF(AD21=0,"",RANK(AD21,AD19:AD24,1))</f>
        <v/>
      </c>
      <c r="AF21" s="119" t="str">
        <f t="shared" si="0"/>
        <v/>
      </c>
      <c r="AG21" s="120">
        <v>11</v>
      </c>
    </row>
    <row r="22" spans="1:33">
      <c r="A22" s="251"/>
      <c r="B22" s="151" t="s">
        <v>1498</v>
      </c>
      <c r="C22" s="129" t="s">
        <v>1474</v>
      </c>
      <c r="D22" s="110"/>
      <c r="E22" s="110"/>
      <c r="F22" s="110"/>
      <c r="G22" s="110"/>
      <c r="H22" s="110"/>
      <c r="I22" s="111"/>
      <c r="J22" s="112"/>
      <c r="K22" s="130" t="str">
        <f>IF($D22="","",VLOOKUP($D22,名簿!$J:$O,6,0)&amp;C22)</f>
        <v/>
      </c>
      <c r="L22" s="131" t="str">
        <f>IF(D22="","",VLOOKUP(D22,名簿!$J:$O,1,0))</f>
        <v/>
      </c>
      <c r="M22" s="132" t="str">
        <f>IF(D22="","",VLOOKUP(D22,名簿!$J:$O,2,0))</f>
        <v/>
      </c>
      <c r="N22" s="133" t="str">
        <f>IF(D22="","",VLOOKUP(D22,名簿!$J:$O,4,0))</f>
        <v/>
      </c>
      <c r="O22" s="131" t="str">
        <f>IF(E22="","",VLOOKUP(E22,名簿!$J:$O,1,0))</f>
        <v/>
      </c>
      <c r="P22" s="132" t="str">
        <f>IF(E22="","",VLOOKUP(E22,名簿!$J:$O,2,0))</f>
        <v/>
      </c>
      <c r="Q22" s="133" t="str">
        <f>IF(E22="","",VLOOKUP(E22,名簿!$J:$O,4,0))</f>
        <v/>
      </c>
      <c r="R22" s="131" t="str">
        <f>IF(F22="","",VLOOKUP(F22,名簿!$J:$O,1,0))</f>
        <v/>
      </c>
      <c r="S22" s="132" t="str">
        <f>IF(F22="","",VLOOKUP(F22,名簿!$J:$O,2,0))</f>
        <v/>
      </c>
      <c r="T22" s="133" t="str">
        <f>IF(F22="","",VLOOKUP(F22,名簿!$J:$O,4,0))</f>
        <v/>
      </c>
      <c r="U22" s="131" t="str">
        <f>IF(G22="","",VLOOKUP(G22,名簿!$J:$O,1,0))</f>
        <v/>
      </c>
      <c r="V22" s="132" t="str">
        <f>IF(G22="","",VLOOKUP(G22,名簿!$J:$O,2,0))</f>
        <v/>
      </c>
      <c r="W22" s="133" t="str">
        <f>IF(G22="","",VLOOKUP(G22,名簿!$J:$O,4,0))</f>
        <v/>
      </c>
      <c r="X22" s="131" t="str">
        <f>IF(H22="","",VLOOKUP(H22,名簿!$J:$O,1,0))</f>
        <v/>
      </c>
      <c r="Y22" s="132" t="str">
        <f>IF(H22="","",VLOOKUP(H22,名簿!$J:$O,2,0))</f>
        <v/>
      </c>
      <c r="Z22" s="133" t="str">
        <f>IF(H22="","",VLOOKUP(H22,名簿!$J:$O,4,0))</f>
        <v/>
      </c>
      <c r="AA22" s="131" t="str">
        <f>IF(I22="","",VLOOKUP(I22,名簿!$J:$O,1,0))</f>
        <v/>
      </c>
      <c r="AB22" s="132" t="str">
        <f>IF(I22="","",VLOOKUP(I22,名簿!$J:$O,2,0))</f>
        <v/>
      </c>
      <c r="AC22" s="134" t="str">
        <f>IF(I22="","",VLOOKUP(I22,名簿!$J:$O,4,0))</f>
        <v/>
      </c>
      <c r="AD22" s="135"/>
      <c r="AE22" s="136" t="str">
        <f>IF(AD22=0,"",RANK(AD22,AD19:AD24,1))</f>
        <v/>
      </c>
      <c r="AF22" s="119" t="str">
        <f t="shared" si="0"/>
        <v/>
      </c>
      <c r="AG22" s="120">
        <v>12</v>
      </c>
    </row>
    <row r="23" spans="1:33">
      <c r="A23" s="251"/>
      <c r="B23" s="151" t="s">
        <v>1498</v>
      </c>
      <c r="C23" s="129" t="s">
        <v>1475</v>
      </c>
      <c r="D23" s="110"/>
      <c r="E23" s="110"/>
      <c r="F23" s="110"/>
      <c r="G23" s="110"/>
      <c r="H23" s="110"/>
      <c r="I23" s="111"/>
      <c r="J23" s="112"/>
      <c r="K23" s="130" t="str">
        <f>IF($D23="","",VLOOKUP($D23,名簿!$J:$O,6,0)&amp;C23)</f>
        <v/>
      </c>
      <c r="L23" s="131" t="str">
        <f>IF(D23="","",VLOOKUP(D23,名簿!$J:$O,1,0))</f>
        <v/>
      </c>
      <c r="M23" s="132" t="str">
        <f>IF(D23="","",VLOOKUP(D23,名簿!$J:$O,2,0))</f>
        <v/>
      </c>
      <c r="N23" s="133" t="str">
        <f>IF(D23="","",VLOOKUP(D23,名簿!$J:$O,4,0))</f>
        <v/>
      </c>
      <c r="O23" s="131" t="str">
        <f>IF(E23="","",VLOOKUP(E23,名簿!$J:$O,1,0))</f>
        <v/>
      </c>
      <c r="P23" s="132" t="str">
        <f>IF(E23="","",VLOOKUP(E23,名簿!$J:$O,2,0))</f>
        <v/>
      </c>
      <c r="Q23" s="133" t="str">
        <f>IF(E23="","",VLOOKUP(E23,名簿!$J:$O,4,0))</f>
        <v/>
      </c>
      <c r="R23" s="131" t="str">
        <f>IF(F23="","",VLOOKUP(F23,名簿!$J:$O,1,0))</f>
        <v/>
      </c>
      <c r="S23" s="132" t="str">
        <f>IF(F23="","",VLOOKUP(F23,名簿!$J:$O,2,0))</f>
        <v/>
      </c>
      <c r="T23" s="133" t="str">
        <f>IF(F23="","",VLOOKUP(F23,名簿!$J:$O,4,0))</f>
        <v/>
      </c>
      <c r="U23" s="131" t="str">
        <f>IF(G23="","",VLOOKUP(G23,名簿!$J:$O,1,0))</f>
        <v/>
      </c>
      <c r="V23" s="132" t="str">
        <f>IF(G23="","",VLOOKUP(G23,名簿!$J:$O,2,0))</f>
        <v/>
      </c>
      <c r="W23" s="133" t="str">
        <f>IF(G23="","",VLOOKUP(G23,名簿!$J:$O,4,0))</f>
        <v/>
      </c>
      <c r="X23" s="131" t="str">
        <f>IF(H23="","",VLOOKUP(H23,名簿!$J:$O,1,0))</f>
        <v/>
      </c>
      <c r="Y23" s="132" t="str">
        <f>IF(H23="","",VLOOKUP(H23,名簿!$J:$O,2,0))</f>
        <v/>
      </c>
      <c r="Z23" s="133" t="str">
        <f>IF(H23="","",VLOOKUP(H23,名簿!$J:$O,4,0))</f>
        <v/>
      </c>
      <c r="AA23" s="131" t="str">
        <f>IF(I23="","",VLOOKUP(I23,名簿!$J:$O,1,0))</f>
        <v/>
      </c>
      <c r="AB23" s="132" t="str">
        <f>IF(I23="","",VLOOKUP(I23,名簿!$J:$O,2,0))</f>
        <v/>
      </c>
      <c r="AC23" s="134" t="str">
        <f>IF(I23="","",VLOOKUP(I23,名簿!$J:$O,4,0))</f>
        <v/>
      </c>
      <c r="AD23" s="135"/>
      <c r="AE23" s="136" t="str">
        <f>IF(AD23=0,"",RANK(AD23,AD19:AD24,1))</f>
        <v/>
      </c>
      <c r="AF23" s="119" t="str">
        <f t="shared" si="0"/>
        <v/>
      </c>
      <c r="AG23" s="120">
        <v>13</v>
      </c>
    </row>
    <row r="24" spans="1:33">
      <c r="A24" s="251"/>
      <c r="B24" s="151" t="s">
        <v>1498</v>
      </c>
      <c r="C24" s="129" t="s">
        <v>1476</v>
      </c>
      <c r="D24" s="110"/>
      <c r="E24" s="110"/>
      <c r="F24" s="110"/>
      <c r="G24" s="110"/>
      <c r="H24" s="110"/>
      <c r="I24" s="111"/>
      <c r="J24" s="112"/>
      <c r="K24" s="130" t="str">
        <f>IF($D24="","",VLOOKUP($D24,名簿!$J:$O,6,0)&amp;C24)</f>
        <v/>
      </c>
      <c r="L24" s="131" t="str">
        <f>IF(D24="","",VLOOKUP(D24,名簿!$J:$O,1,0))</f>
        <v/>
      </c>
      <c r="M24" s="132" t="str">
        <f>IF(D24="","",VLOOKUP(D24,名簿!$J:$O,2,0))</f>
        <v/>
      </c>
      <c r="N24" s="133" t="str">
        <f>IF(D24="","",VLOOKUP(D24,名簿!$J:$O,4,0))</f>
        <v/>
      </c>
      <c r="O24" s="131" t="str">
        <f>IF(E24="","",VLOOKUP(E24,名簿!$J:$O,1,0))</f>
        <v/>
      </c>
      <c r="P24" s="132" t="str">
        <f>IF(E24="","",VLOOKUP(E24,名簿!$J:$O,2,0))</f>
        <v/>
      </c>
      <c r="Q24" s="133" t="str">
        <f>IF(E24="","",VLOOKUP(E24,名簿!$J:$O,4,0))</f>
        <v/>
      </c>
      <c r="R24" s="131" t="str">
        <f>IF(F24="","",VLOOKUP(F24,名簿!$J:$O,1,0))</f>
        <v/>
      </c>
      <c r="S24" s="132" t="str">
        <f>IF(F24="","",VLOOKUP(F24,名簿!$J:$O,2,0))</f>
        <v/>
      </c>
      <c r="T24" s="133" t="str">
        <f>IF(F24="","",VLOOKUP(F24,名簿!$J:$O,4,0))</f>
        <v/>
      </c>
      <c r="U24" s="131" t="str">
        <f>IF(G24="","",VLOOKUP(G24,名簿!$J:$O,1,0))</f>
        <v/>
      </c>
      <c r="V24" s="132" t="str">
        <f>IF(G24="","",VLOOKUP(G24,名簿!$J:$O,2,0))</f>
        <v/>
      </c>
      <c r="W24" s="133" t="str">
        <f>IF(G24="","",VLOOKUP(G24,名簿!$J:$O,4,0))</f>
        <v/>
      </c>
      <c r="X24" s="131" t="str">
        <f>IF(H24="","",VLOOKUP(H24,名簿!$J:$O,1,0))</f>
        <v/>
      </c>
      <c r="Y24" s="132" t="str">
        <f>IF(H24="","",VLOOKUP(H24,名簿!$J:$O,2,0))</f>
        <v/>
      </c>
      <c r="Z24" s="133" t="str">
        <f>IF(H24="","",VLOOKUP(H24,名簿!$J:$O,4,0))</f>
        <v/>
      </c>
      <c r="AA24" s="131" t="str">
        <f>IF(I24="","",VLOOKUP(I24,名簿!$J:$O,1,0))</f>
        <v/>
      </c>
      <c r="AB24" s="132" t="str">
        <f>IF(I24="","",VLOOKUP(I24,名簿!$J:$O,2,0))</f>
        <v/>
      </c>
      <c r="AC24" s="134" t="str">
        <f>IF(I24="","",VLOOKUP(I24,名簿!$J:$O,4,0))</f>
        <v/>
      </c>
      <c r="AD24" s="135"/>
      <c r="AE24" s="136" t="str">
        <f>IF(AD24=0,"",RANK(AD24,AD19:AD24,1))</f>
        <v/>
      </c>
      <c r="AF24" s="119" t="str">
        <f t="shared" si="0"/>
        <v/>
      </c>
      <c r="AG24" s="120">
        <v>14</v>
      </c>
    </row>
    <row r="25" spans="1:33" ht="15" customHeight="1">
      <c r="A25" s="251"/>
      <c r="B25" s="151" t="s">
        <v>1498</v>
      </c>
      <c r="C25" s="129" t="s">
        <v>1481</v>
      </c>
      <c r="D25" s="110"/>
      <c r="E25" s="110"/>
      <c r="F25" s="110"/>
      <c r="G25" s="110"/>
      <c r="H25" s="110"/>
      <c r="I25" s="111"/>
      <c r="J25" s="112"/>
      <c r="K25" s="130" t="str">
        <f>IF($D25="","",VLOOKUP($D25,名簿!$J:$O,6,0)&amp;C25)</f>
        <v/>
      </c>
      <c r="L25" s="131" t="str">
        <f>IF(D25="","",VLOOKUP(D25,名簿!$J:$O,1,0))</f>
        <v/>
      </c>
      <c r="M25" s="132" t="str">
        <f>IF(D25="","",VLOOKUP(D25,名簿!$J:$O,2,0))</f>
        <v/>
      </c>
      <c r="N25" s="133" t="str">
        <f>IF(D25="","",VLOOKUP(D25,名簿!$J:$O,4,0))</f>
        <v/>
      </c>
      <c r="O25" s="131" t="str">
        <f>IF(E25="","",VLOOKUP(E25,名簿!$J:$O,1,0))</f>
        <v/>
      </c>
      <c r="P25" s="132" t="str">
        <f>IF(E25="","",VLOOKUP(E25,名簿!$J:$O,2,0))</f>
        <v/>
      </c>
      <c r="Q25" s="133" t="str">
        <f>IF(E25="","",VLOOKUP(E25,名簿!$J:$O,4,0))</f>
        <v/>
      </c>
      <c r="R25" s="131" t="str">
        <f>IF(F25="","",VLOOKUP(F25,名簿!$J:$O,1,0))</f>
        <v/>
      </c>
      <c r="S25" s="132" t="str">
        <f>IF(F25="","",VLOOKUP(F25,名簿!$J:$O,2,0))</f>
        <v/>
      </c>
      <c r="T25" s="133" t="str">
        <f>IF(F25="","",VLOOKUP(F25,名簿!$J:$O,4,0))</f>
        <v/>
      </c>
      <c r="U25" s="131" t="str">
        <f>IF(G25="","",VLOOKUP(G25,名簿!$J:$O,1,0))</f>
        <v/>
      </c>
      <c r="V25" s="132" t="str">
        <f>IF(G25="","",VLOOKUP(G25,名簿!$J:$O,2,0))</f>
        <v/>
      </c>
      <c r="W25" s="133" t="str">
        <f>IF(G25="","",VLOOKUP(G25,名簿!$J:$O,4,0))</f>
        <v/>
      </c>
      <c r="X25" s="131" t="str">
        <f>IF(H25="","",VLOOKUP(H25,名簿!$J:$O,1,0))</f>
        <v/>
      </c>
      <c r="Y25" s="132" t="str">
        <f>IF(H25="","",VLOOKUP(H25,名簿!$J:$O,2,0))</f>
        <v/>
      </c>
      <c r="Z25" s="133" t="str">
        <f>IF(H25="","",VLOOKUP(H25,名簿!$J:$O,4,0))</f>
        <v/>
      </c>
      <c r="AA25" s="131" t="str">
        <f>IF(I25="","",VLOOKUP(I25,名簿!$J:$O,1,0))</f>
        <v/>
      </c>
      <c r="AB25" s="132" t="str">
        <f>IF(I25="","",VLOOKUP(I25,名簿!$J:$O,2,0))</f>
        <v/>
      </c>
      <c r="AC25" s="134" t="str">
        <f>IF(I25="","",VLOOKUP(I25,名簿!$J:$O,4,0))</f>
        <v/>
      </c>
      <c r="AD25" s="135"/>
      <c r="AE25" s="136" t="str">
        <f>IF(AD25=0,"",RANK(AD25,AD6:AD28,1))</f>
        <v/>
      </c>
      <c r="AF25" s="119" t="str">
        <f t="shared" si="0"/>
        <v/>
      </c>
      <c r="AG25" s="120">
        <v>10</v>
      </c>
    </row>
    <row r="26" spans="1:33" ht="15" customHeight="1">
      <c r="A26" s="251"/>
      <c r="B26" s="151" t="s">
        <v>1498</v>
      </c>
      <c r="C26" s="129" t="s">
        <v>1482</v>
      </c>
      <c r="D26" s="110"/>
      <c r="E26" s="110"/>
      <c r="F26" s="110"/>
      <c r="G26" s="110"/>
      <c r="H26" s="110"/>
      <c r="I26" s="111"/>
      <c r="J26" s="112"/>
      <c r="K26" s="130" t="str">
        <f>IF($D26="","",VLOOKUP($D26,名簿!$J:$O,6,0)&amp;C26)</f>
        <v/>
      </c>
      <c r="L26" s="131" t="str">
        <f>IF(D26="","",VLOOKUP(D26,名簿!$J:$O,1,0))</f>
        <v/>
      </c>
      <c r="M26" s="132" t="str">
        <f>IF(D26="","",VLOOKUP(D26,名簿!$J:$O,2,0))</f>
        <v/>
      </c>
      <c r="N26" s="133" t="str">
        <f>IF(D26="","",VLOOKUP(D26,名簿!$J:$O,4,0))</f>
        <v/>
      </c>
      <c r="O26" s="131" t="str">
        <f>IF(E26="","",VLOOKUP(E26,名簿!$J:$O,1,0))</f>
        <v/>
      </c>
      <c r="P26" s="132" t="str">
        <f>IF(E26="","",VLOOKUP(E26,名簿!$J:$O,2,0))</f>
        <v/>
      </c>
      <c r="Q26" s="133" t="str">
        <f>IF(E26="","",VLOOKUP(E26,名簿!$J:$O,4,0))</f>
        <v/>
      </c>
      <c r="R26" s="131" t="str">
        <f>IF(F26="","",VLOOKUP(F26,名簿!$J:$O,1,0))</f>
        <v/>
      </c>
      <c r="S26" s="132" t="str">
        <f>IF(F26="","",VLOOKUP(F26,名簿!$J:$O,2,0))</f>
        <v/>
      </c>
      <c r="T26" s="133" t="str">
        <f>IF(F26="","",VLOOKUP(F26,名簿!$J:$O,4,0))</f>
        <v/>
      </c>
      <c r="U26" s="131" t="str">
        <f>IF(G26="","",VLOOKUP(G26,名簿!$J:$O,1,0))</f>
        <v/>
      </c>
      <c r="V26" s="132" t="str">
        <f>IF(G26="","",VLOOKUP(G26,名簿!$J:$O,2,0))</f>
        <v/>
      </c>
      <c r="W26" s="133" t="str">
        <f>IF(G26="","",VLOOKUP(G26,名簿!$J:$O,4,0))</f>
        <v/>
      </c>
      <c r="X26" s="131" t="str">
        <f>IF(H26="","",VLOOKUP(H26,名簿!$J:$O,1,0))</f>
        <v/>
      </c>
      <c r="Y26" s="132" t="str">
        <f>IF(H26="","",VLOOKUP(H26,名簿!$J:$O,2,0))</f>
        <v/>
      </c>
      <c r="Z26" s="133" t="str">
        <f>IF(H26="","",VLOOKUP(H26,名簿!$J:$O,4,0))</f>
        <v/>
      </c>
      <c r="AA26" s="131" t="str">
        <f>IF(I26="","",VLOOKUP(I26,名簿!$J:$O,1,0))</f>
        <v/>
      </c>
      <c r="AB26" s="132" t="str">
        <f>IF(I26="","",VLOOKUP(I26,名簿!$J:$O,2,0))</f>
        <v/>
      </c>
      <c r="AC26" s="134" t="str">
        <f>IF(I26="","",VLOOKUP(I26,名簿!$J:$O,4,0))</f>
        <v/>
      </c>
      <c r="AD26" s="135"/>
      <c r="AE26" s="136" t="str">
        <f>IF(AD26=0,"",RANK(AD26,AD6:AD28,1))</f>
        <v/>
      </c>
      <c r="AF26" s="119" t="str">
        <f t="shared" si="0"/>
        <v/>
      </c>
      <c r="AG26" s="120">
        <v>11</v>
      </c>
    </row>
    <row r="27" spans="1:33">
      <c r="A27" s="251"/>
      <c r="B27" s="151" t="s">
        <v>1498</v>
      </c>
      <c r="C27" s="129" t="s">
        <v>1483</v>
      </c>
      <c r="D27" s="110"/>
      <c r="E27" s="110"/>
      <c r="F27" s="110"/>
      <c r="G27" s="110"/>
      <c r="H27" s="110"/>
      <c r="I27" s="111"/>
      <c r="J27" s="112"/>
      <c r="K27" s="130" t="str">
        <f>IF($D27="","",VLOOKUP($D27,名簿!$J:$O,6,0)&amp;C27)</f>
        <v/>
      </c>
      <c r="L27" s="131" t="str">
        <f>IF(D27="","",VLOOKUP(D27,名簿!$J:$O,1,0))</f>
        <v/>
      </c>
      <c r="M27" s="132" t="str">
        <f>IF(D27="","",VLOOKUP(D27,名簿!$J:$O,2,0))</f>
        <v/>
      </c>
      <c r="N27" s="133" t="str">
        <f>IF(D27="","",VLOOKUP(D27,名簿!$J:$O,4,0))</f>
        <v/>
      </c>
      <c r="O27" s="131" t="str">
        <f>IF(E27="","",VLOOKUP(E27,名簿!$J:$O,1,0))</f>
        <v/>
      </c>
      <c r="P27" s="132" t="str">
        <f>IF(E27="","",VLOOKUP(E27,名簿!$J:$O,2,0))</f>
        <v/>
      </c>
      <c r="Q27" s="133" t="str">
        <f>IF(E27="","",VLOOKUP(E27,名簿!$J:$O,4,0))</f>
        <v/>
      </c>
      <c r="R27" s="131" t="str">
        <f>IF(F27="","",VLOOKUP(F27,名簿!$J:$O,1,0))</f>
        <v/>
      </c>
      <c r="S27" s="132" t="str">
        <f>IF(F27="","",VLOOKUP(F27,名簿!$J:$O,2,0))</f>
        <v/>
      </c>
      <c r="T27" s="133" t="str">
        <f>IF(F27="","",VLOOKUP(F27,名簿!$J:$O,4,0))</f>
        <v/>
      </c>
      <c r="U27" s="131" t="str">
        <f>IF(G27="","",VLOOKUP(G27,名簿!$J:$O,1,0))</f>
        <v/>
      </c>
      <c r="V27" s="132" t="str">
        <f>IF(G27="","",VLOOKUP(G27,名簿!$J:$O,2,0))</f>
        <v/>
      </c>
      <c r="W27" s="133" t="str">
        <f>IF(G27="","",VLOOKUP(G27,名簿!$J:$O,4,0))</f>
        <v/>
      </c>
      <c r="X27" s="131" t="str">
        <f>IF(H27="","",VLOOKUP(H27,名簿!$J:$O,1,0))</f>
        <v/>
      </c>
      <c r="Y27" s="132" t="str">
        <f>IF(H27="","",VLOOKUP(H27,名簿!$J:$O,2,0))</f>
        <v/>
      </c>
      <c r="Z27" s="133" t="str">
        <f>IF(H27="","",VLOOKUP(H27,名簿!$J:$O,4,0))</f>
        <v/>
      </c>
      <c r="AA27" s="131" t="str">
        <f>IF(I27="","",VLOOKUP(I27,名簿!$J:$O,1,0))</f>
        <v/>
      </c>
      <c r="AB27" s="132" t="str">
        <f>IF(I27="","",VLOOKUP(I27,名簿!$J:$O,2,0))</f>
        <v/>
      </c>
      <c r="AC27" s="134" t="str">
        <f>IF(I27="","",VLOOKUP(I27,名簿!$J:$O,4,0))</f>
        <v/>
      </c>
      <c r="AD27" s="135"/>
      <c r="AE27" s="136" t="str">
        <f>IF(AD27=0,"",RANK(AD27,AD6:AD28,1))</f>
        <v/>
      </c>
      <c r="AF27" s="119" t="str">
        <f t="shared" si="0"/>
        <v/>
      </c>
      <c r="AG27" s="120">
        <v>12</v>
      </c>
    </row>
    <row r="28" spans="1:33">
      <c r="A28" s="251"/>
      <c r="B28" s="151" t="s">
        <v>1498</v>
      </c>
      <c r="C28" s="129" t="s">
        <v>1484</v>
      </c>
      <c r="D28" s="110"/>
      <c r="E28" s="110"/>
      <c r="F28" s="110"/>
      <c r="G28" s="110"/>
      <c r="H28" s="110"/>
      <c r="I28" s="111"/>
      <c r="J28" s="112"/>
      <c r="K28" s="130" t="str">
        <f>IF($D28="","",VLOOKUP($D28,名簿!$J:$O,6,0)&amp;C28)</f>
        <v/>
      </c>
      <c r="L28" s="131" t="str">
        <f>IF(D28="","",VLOOKUP(D28,名簿!$J:$O,1,0))</f>
        <v/>
      </c>
      <c r="M28" s="132" t="str">
        <f>IF(D28="","",VLOOKUP(D28,名簿!$J:$O,2,0))</f>
        <v/>
      </c>
      <c r="N28" s="133" t="str">
        <f>IF(D28="","",VLOOKUP(D28,名簿!$J:$O,4,0))</f>
        <v/>
      </c>
      <c r="O28" s="131" t="str">
        <f>IF(E28="","",VLOOKUP(E28,名簿!$J:$O,1,0))</f>
        <v/>
      </c>
      <c r="P28" s="132" t="str">
        <f>IF(E28="","",VLOOKUP(E28,名簿!$J:$O,2,0))</f>
        <v/>
      </c>
      <c r="Q28" s="133" t="str">
        <f>IF(E28="","",VLOOKUP(E28,名簿!$J:$O,4,0))</f>
        <v/>
      </c>
      <c r="R28" s="131" t="str">
        <f>IF(F28="","",VLOOKUP(F28,名簿!$J:$O,1,0))</f>
        <v/>
      </c>
      <c r="S28" s="132" t="str">
        <f>IF(F28="","",VLOOKUP(F28,名簿!$J:$O,2,0))</f>
        <v/>
      </c>
      <c r="T28" s="133" t="str">
        <f>IF(F28="","",VLOOKUP(F28,名簿!$J:$O,4,0))</f>
        <v/>
      </c>
      <c r="U28" s="131" t="str">
        <f>IF(G28="","",VLOOKUP(G28,名簿!$J:$O,1,0))</f>
        <v/>
      </c>
      <c r="V28" s="132" t="str">
        <f>IF(G28="","",VLOOKUP(G28,名簿!$J:$O,2,0))</f>
        <v/>
      </c>
      <c r="W28" s="133" t="str">
        <f>IF(G28="","",VLOOKUP(G28,名簿!$J:$O,4,0))</f>
        <v/>
      </c>
      <c r="X28" s="131" t="str">
        <f>IF(H28="","",VLOOKUP(H28,名簿!$J:$O,1,0))</f>
        <v/>
      </c>
      <c r="Y28" s="132" t="str">
        <f>IF(H28="","",VLOOKUP(H28,名簿!$J:$O,2,0))</f>
        <v/>
      </c>
      <c r="Z28" s="133" t="str">
        <f>IF(H28="","",VLOOKUP(H28,名簿!$J:$O,4,0))</f>
        <v/>
      </c>
      <c r="AA28" s="131" t="str">
        <f>IF(I28="","",VLOOKUP(I28,名簿!$J:$O,1,0))</f>
        <v/>
      </c>
      <c r="AB28" s="132" t="str">
        <f>IF(I28="","",VLOOKUP(I28,名簿!$J:$O,2,0))</f>
        <v/>
      </c>
      <c r="AC28" s="134" t="str">
        <f>IF(I28="","",VLOOKUP(I28,名簿!$J:$O,4,0))</f>
        <v/>
      </c>
      <c r="AD28" s="135"/>
      <c r="AE28" s="136" t="str">
        <f>IF(AD28=0,"",RANK(AD28,AD6:AD28,1))</f>
        <v/>
      </c>
      <c r="AF28" s="119" t="str">
        <f t="shared" si="0"/>
        <v/>
      </c>
      <c r="AG28" s="120">
        <v>13</v>
      </c>
    </row>
    <row r="29" spans="1:33" ht="0.75" customHeight="1">
      <c r="A29" s="178"/>
      <c r="B29" s="151"/>
      <c r="C29" s="183"/>
      <c r="D29" s="148"/>
      <c r="E29" s="148"/>
      <c r="F29" s="148"/>
      <c r="G29" s="148"/>
      <c r="H29" s="148"/>
      <c r="I29" s="149"/>
      <c r="J29" s="150"/>
      <c r="K29" s="184"/>
      <c r="L29" s="185"/>
      <c r="M29" s="186"/>
      <c r="N29" s="187"/>
      <c r="O29" s="185"/>
      <c r="P29" s="186"/>
      <c r="Q29" s="187"/>
      <c r="R29" s="185"/>
      <c r="S29" s="186"/>
      <c r="T29" s="187"/>
      <c r="U29" s="185"/>
      <c r="V29" s="186"/>
      <c r="W29" s="187"/>
      <c r="X29" s="185"/>
      <c r="Y29" s="186"/>
      <c r="Z29" s="187"/>
      <c r="AA29" s="185"/>
      <c r="AB29" s="186"/>
      <c r="AC29" s="188"/>
      <c r="AD29" s="189"/>
      <c r="AE29" s="190"/>
      <c r="AF29" s="181"/>
      <c r="AG29" s="182"/>
    </row>
    <row r="30" spans="1:33" s="108" customFormat="1">
      <c r="A30" s="248" t="s">
        <v>1479</v>
      </c>
      <c r="B30" s="172" t="s">
        <v>1499</v>
      </c>
      <c r="C30" s="96" t="s">
        <v>1471</v>
      </c>
      <c r="D30" s="97"/>
      <c r="E30" s="97"/>
      <c r="F30" s="97"/>
      <c r="G30" s="97"/>
      <c r="H30" s="97"/>
      <c r="I30" s="98"/>
      <c r="J30" s="158"/>
      <c r="K30" s="100" t="str">
        <f>IF($D30="","",VLOOKUP($D30,名簿!$J:$O,6,0)&amp;C30)</f>
        <v/>
      </c>
      <c r="L30" s="101" t="str">
        <f>IF(D30="","",VLOOKUP(D30,名簿!$J:$O,1,0))</f>
        <v/>
      </c>
      <c r="M30" s="102" t="str">
        <f>IF(D30="","",VLOOKUP(D30,名簿!$J:$O,2,0))</f>
        <v/>
      </c>
      <c r="N30" s="103" t="str">
        <f>IF(D30="","",VLOOKUP(D30,名簿!$J:$O,4,0))</f>
        <v/>
      </c>
      <c r="O30" s="101" t="str">
        <f>IF(E30="","",VLOOKUP(E30,名簿!$J:$O,1,0))</f>
        <v/>
      </c>
      <c r="P30" s="102" t="str">
        <f>IF(E30="","",VLOOKUP(E30,名簿!$J:$O,2,0))</f>
        <v/>
      </c>
      <c r="Q30" s="103" t="str">
        <f>IF(E30="","",VLOOKUP(E30,名簿!$J:$O,4,0))</f>
        <v/>
      </c>
      <c r="R30" s="101" t="str">
        <f>IF(F30="","",VLOOKUP(F30,名簿!$J:$O,1,0))</f>
        <v/>
      </c>
      <c r="S30" s="102" t="str">
        <f>IF(F30="","",VLOOKUP(F30,名簿!$J:$O,2,0))</f>
        <v/>
      </c>
      <c r="T30" s="103" t="str">
        <f>IF(F30="","",VLOOKUP(F30,名簿!$J:$O,4,0))</f>
        <v/>
      </c>
      <c r="U30" s="101" t="str">
        <f>IF(G30="","",VLOOKUP(G30,名簿!$J:$O,1,0))</f>
        <v/>
      </c>
      <c r="V30" s="102" t="str">
        <f>IF(G30="","",VLOOKUP(G30,名簿!$J:$O,2,0))</f>
        <v/>
      </c>
      <c r="W30" s="103" t="str">
        <f>IF(G30="","",VLOOKUP(G30,名簿!$J:$O,4,0))</f>
        <v/>
      </c>
      <c r="X30" s="101" t="str">
        <f>IF(H30="","",VLOOKUP(H30,名簿!$J:$O,1,0))</f>
        <v/>
      </c>
      <c r="Y30" s="102" t="str">
        <f>IF(H30="","",VLOOKUP(H30,名簿!$J:$O,2,0))</f>
        <v/>
      </c>
      <c r="Z30" s="103" t="str">
        <f>IF(H30="","",VLOOKUP(H30,名簿!$J:$O,4,0))</f>
        <v/>
      </c>
      <c r="AA30" s="101" t="str">
        <f>IF(I30="","",VLOOKUP(I30,名簿!$J:$O,1,0))</f>
        <v/>
      </c>
      <c r="AB30" s="102" t="str">
        <f>IF(I30="","",VLOOKUP(I30,名簿!$J:$O,2,0))</f>
        <v/>
      </c>
      <c r="AC30" s="104" t="str">
        <f>IF(I30="","",VLOOKUP(I30,名簿!$J:$O,4,0))</f>
        <v/>
      </c>
      <c r="AD30" s="105"/>
      <c r="AE30" s="106" t="str">
        <f>IF(AD30=0,"",RANK(AD30,AD30:AD31,1))</f>
        <v/>
      </c>
      <c r="AF30" s="106" t="str">
        <f t="shared" si="0"/>
        <v/>
      </c>
      <c r="AG30" s="107">
        <v>17</v>
      </c>
    </row>
    <row r="31" spans="1:33" s="108" customFormat="1">
      <c r="A31" s="249"/>
      <c r="B31" s="172" t="s">
        <v>1499</v>
      </c>
      <c r="C31" s="109" t="s">
        <v>1472</v>
      </c>
      <c r="D31" s="110"/>
      <c r="E31" s="110"/>
      <c r="F31" s="110"/>
      <c r="G31" s="110"/>
      <c r="H31" s="110"/>
      <c r="I31" s="111"/>
      <c r="J31" s="159"/>
      <c r="K31" s="113" t="str">
        <f>IF($D31="","",VLOOKUP($D31,名簿!$J:$O,6,0)&amp;C31)</f>
        <v/>
      </c>
      <c r="L31" s="114" t="str">
        <f>IF(D31="","",VLOOKUP(D31,名簿!$J:$O,1,0))</f>
        <v/>
      </c>
      <c r="M31" s="115" t="str">
        <f>IF(D31="","",VLOOKUP(D31,名簿!$J:$O,2,0))</f>
        <v/>
      </c>
      <c r="N31" s="116" t="str">
        <f>IF(D31="","",VLOOKUP(D31,名簿!$J:$O,4,0))</f>
        <v/>
      </c>
      <c r="O31" s="114" t="str">
        <f>IF(E31="","",VLOOKUP(E31,名簿!$J:$O,1,0))</f>
        <v/>
      </c>
      <c r="P31" s="115" t="str">
        <f>IF(E31="","",VLOOKUP(E31,名簿!$J:$O,2,0))</f>
        <v/>
      </c>
      <c r="Q31" s="116" t="str">
        <f>IF(E31="","",VLOOKUP(E31,名簿!$J:$O,4,0))</f>
        <v/>
      </c>
      <c r="R31" s="114" t="str">
        <f>IF(F31="","",VLOOKUP(F31,名簿!$J:$O,1,0))</f>
        <v/>
      </c>
      <c r="S31" s="115" t="str">
        <f>IF(F31="","",VLOOKUP(F31,名簿!$J:$O,2,0))</f>
        <v/>
      </c>
      <c r="T31" s="116" t="str">
        <f>IF(F31="","",VLOOKUP(F31,名簿!$J:$O,4,0))</f>
        <v/>
      </c>
      <c r="U31" s="114" t="str">
        <f>IF(G31="","",VLOOKUP(G31,名簿!$J:$O,1,0))</f>
        <v/>
      </c>
      <c r="V31" s="115" t="str">
        <f>IF(G31="","",VLOOKUP(G31,名簿!$J:$O,2,0))</f>
        <v/>
      </c>
      <c r="W31" s="116" t="str">
        <f>IF(G31="","",VLOOKUP(G31,名簿!$J:$O,4,0))</f>
        <v/>
      </c>
      <c r="X31" s="114" t="str">
        <f>IF(H31="","",VLOOKUP(H31,名簿!$J:$O,1,0))</f>
        <v/>
      </c>
      <c r="Y31" s="115" t="str">
        <f>IF(H31="","",VLOOKUP(H31,名簿!$J:$O,2,0))</f>
        <v/>
      </c>
      <c r="Z31" s="116" t="str">
        <f>IF(H31="","",VLOOKUP(H31,名簿!$J:$O,4,0))</f>
        <v/>
      </c>
      <c r="AA31" s="114" t="str">
        <f>IF(I31="","",VLOOKUP(I31,名簿!$J:$O,1,0))</f>
        <v/>
      </c>
      <c r="AB31" s="115" t="str">
        <f>IF(I31="","",VLOOKUP(I31,名簿!$J:$O,2,0))</f>
        <v/>
      </c>
      <c r="AC31" s="117" t="str">
        <f>IF(I31="","",VLOOKUP(I31,名簿!$J:$O,4,0))</f>
        <v/>
      </c>
      <c r="AD31" s="118"/>
      <c r="AE31" s="119" t="str">
        <f>IF(AD31=0,"",RANK(AD31,AD30:AD31,1))</f>
        <v/>
      </c>
      <c r="AF31" s="119" t="str">
        <f t="shared" si="0"/>
        <v/>
      </c>
      <c r="AG31" s="120">
        <v>18</v>
      </c>
    </row>
    <row r="32" spans="1:33" s="108" customFormat="1" ht="0.75" customHeight="1">
      <c r="A32" s="147"/>
      <c r="B32" s="172"/>
      <c r="C32" s="152"/>
      <c r="D32" s="148"/>
      <c r="E32" s="148"/>
      <c r="F32" s="148"/>
      <c r="G32" s="148"/>
      <c r="H32" s="148"/>
      <c r="I32" s="149"/>
      <c r="J32" s="179"/>
      <c r="K32" s="153"/>
      <c r="L32" s="154"/>
      <c r="M32" s="155"/>
      <c r="N32" s="156"/>
      <c r="O32" s="154"/>
      <c r="P32" s="155"/>
      <c r="Q32" s="156"/>
      <c r="R32" s="154"/>
      <c r="S32" s="155"/>
      <c r="T32" s="156"/>
      <c r="U32" s="154"/>
      <c r="V32" s="155"/>
      <c r="W32" s="156"/>
      <c r="X32" s="154"/>
      <c r="Y32" s="155"/>
      <c r="Z32" s="156"/>
      <c r="AA32" s="154"/>
      <c r="AB32" s="155"/>
      <c r="AC32" s="157"/>
      <c r="AD32" s="180"/>
      <c r="AE32" s="181"/>
      <c r="AF32" s="181"/>
      <c r="AG32" s="182"/>
    </row>
    <row r="33" spans="1:33" ht="15" customHeight="1">
      <c r="A33" s="250" t="s">
        <v>1480</v>
      </c>
      <c r="B33" s="151" t="s">
        <v>1500</v>
      </c>
      <c r="C33" s="121" t="s">
        <v>1471</v>
      </c>
      <c r="D33" s="97"/>
      <c r="E33" s="97"/>
      <c r="F33" s="97"/>
      <c r="G33" s="97"/>
      <c r="H33" s="97"/>
      <c r="I33" s="98"/>
      <c r="J33" s="169"/>
      <c r="K33" s="122" t="str">
        <f>IF($D33="","",VLOOKUP($D33,名簿!$J:$O,6,0)&amp;C33)</f>
        <v/>
      </c>
      <c r="L33" s="123" t="str">
        <f>IF(D33="","",VLOOKUP(D33,名簿!$J:$O,1,0))</f>
        <v/>
      </c>
      <c r="M33" s="124" t="str">
        <f>IF(D33="","",VLOOKUP(D33,名簿!$J:$O,2,0))</f>
        <v/>
      </c>
      <c r="N33" s="125" t="str">
        <f>IF(D33="","",VLOOKUP(D33,名簿!$J:$O,4,0))</f>
        <v/>
      </c>
      <c r="O33" s="123" t="str">
        <f>IF(E33="","",VLOOKUP(E33,名簿!$J:$O,1,0))</f>
        <v/>
      </c>
      <c r="P33" s="124" t="str">
        <f>IF(E33="","",VLOOKUP(E33,名簿!$J:$O,2,0))</f>
        <v/>
      </c>
      <c r="Q33" s="125" t="str">
        <f>IF(E33="","",VLOOKUP(E33,名簿!$J:$O,4,0))</f>
        <v/>
      </c>
      <c r="R33" s="123" t="str">
        <f>IF(F33="","",VLOOKUP(F33,名簿!$J:$O,1,0))</f>
        <v/>
      </c>
      <c r="S33" s="124" t="str">
        <f>IF(F33="","",VLOOKUP(F33,名簿!$J:$O,2,0))</f>
        <v/>
      </c>
      <c r="T33" s="125" t="str">
        <f>IF(F33="","",VLOOKUP(F33,名簿!$J:$O,4,0))</f>
        <v/>
      </c>
      <c r="U33" s="123" t="str">
        <f>IF(G33="","",VLOOKUP(G33,名簿!$J:$O,1,0))</f>
        <v/>
      </c>
      <c r="V33" s="124" t="str">
        <f>IF(G33="","",VLOOKUP(G33,名簿!$J:$O,2,0))</f>
        <v/>
      </c>
      <c r="W33" s="125" t="str">
        <f>IF(G33="","",VLOOKUP(G33,名簿!$J:$O,4,0))</f>
        <v/>
      </c>
      <c r="X33" s="123" t="str">
        <f>IF(H33="","",VLOOKUP(H33,名簿!$J:$O,1,0))</f>
        <v/>
      </c>
      <c r="Y33" s="124" t="str">
        <f>IF(H33="","",VLOOKUP(H33,名簿!$J:$O,2,0))</f>
        <v/>
      </c>
      <c r="Z33" s="125" t="str">
        <f>IF(H33="","",VLOOKUP(H33,名簿!$J:$O,4,0))</f>
        <v/>
      </c>
      <c r="AA33" s="123" t="str">
        <f>IF(I33="","",VLOOKUP(I33,名簿!$J:$O,1,0))</f>
        <v/>
      </c>
      <c r="AB33" s="124" t="str">
        <f>IF(I33="","",VLOOKUP(I33,名簿!$J:$O,2,0))</f>
        <v/>
      </c>
      <c r="AC33" s="126" t="str">
        <f>IF(I33="","",VLOOKUP(I33,名簿!$J:$O,4,0))</f>
        <v/>
      </c>
      <c r="AD33" s="127"/>
      <c r="AE33" s="128" t="str">
        <f>IF(AD33=0,"",RANK(AD33,AD33:AD34,1))</f>
        <v/>
      </c>
      <c r="AF33" s="106" t="str">
        <f t="shared" si="0"/>
        <v/>
      </c>
      <c r="AG33" s="107">
        <v>25</v>
      </c>
    </row>
    <row r="34" spans="1:33" ht="15" customHeight="1">
      <c r="A34" s="252"/>
      <c r="B34" s="151" t="s">
        <v>1500</v>
      </c>
      <c r="C34" s="137" t="s">
        <v>1472</v>
      </c>
      <c r="D34" s="138"/>
      <c r="E34" s="138"/>
      <c r="F34" s="138"/>
      <c r="G34" s="138"/>
      <c r="H34" s="138"/>
      <c r="I34" s="139"/>
      <c r="J34" s="170"/>
      <c r="K34" s="140" t="str">
        <f>IF($D34="","",VLOOKUP($D34,名簿!$J:$O,6,0)&amp;C34)</f>
        <v/>
      </c>
      <c r="L34" s="141" t="str">
        <f>IF(D34="","",VLOOKUP(D34,名簿!$J:$O,1,0))</f>
        <v/>
      </c>
      <c r="M34" s="142" t="str">
        <f>IF(D34="","",VLOOKUP(D34,名簿!$J:$O,2,0))</f>
        <v/>
      </c>
      <c r="N34" s="143" t="str">
        <f>IF(D34="","",VLOOKUP(D34,名簿!$J:$O,4,0))</f>
        <v/>
      </c>
      <c r="O34" s="141" t="str">
        <f>IF(E34="","",VLOOKUP(E34,名簿!$J:$O,1,0))</f>
        <v/>
      </c>
      <c r="P34" s="142" t="str">
        <f>IF(E34="","",VLOOKUP(E34,名簿!$J:$O,2,0))</f>
        <v/>
      </c>
      <c r="Q34" s="143" t="str">
        <f>IF(E34="","",VLOOKUP(E34,名簿!$J:$O,4,0))</f>
        <v/>
      </c>
      <c r="R34" s="141" t="str">
        <f>IF(F34="","",VLOOKUP(F34,名簿!$J:$O,1,0))</f>
        <v/>
      </c>
      <c r="S34" s="142" t="str">
        <f>IF(F34="","",VLOOKUP(F34,名簿!$J:$O,2,0))</f>
        <v/>
      </c>
      <c r="T34" s="143" t="str">
        <f>IF(F34="","",VLOOKUP(F34,名簿!$J:$O,4,0))</f>
        <v/>
      </c>
      <c r="U34" s="141" t="str">
        <f>IF(G34="","",VLOOKUP(G34,名簿!$J:$O,1,0))</f>
        <v/>
      </c>
      <c r="V34" s="142" t="str">
        <f>IF(G34="","",VLOOKUP(G34,名簿!$J:$O,2,0))</f>
        <v/>
      </c>
      <c r="W34" s="143" t="str">
        <f>IF(G34="","",VLOOKUP(G34,名簿!$J:$O,4,0))</f>
        <v/>
      </c>
      <c r="X34" s="141" t="str">
        <f>IF(H34="","",VLOOKUP(H34,名簿!$J:$O,1,0))</f>
        <v/>
      </c>
      <c r="Y34" s="142" t="str">
        <f>IF(H34="","",VLOOKUP(H34,名簿!$J:$O,2,0))</f>
        <v/>
      </c>
      <c r="Z34" s="143" t="str">
        <f>IF(H34="","",VLOOKUP(H34,名簿!$J:$O,4,0))</f>
        <v/>
      </c>
      <c r="AA34" s="141" t="str">
        <f>IF(I34="","",VLOOKUP(I34,名簿!$J:$O,1,0))</f>
        <v/>
      </c>
      <c r="AB34" s="142" t="str">
        <f>IF(I34="","",VLOOKUP(I34,名簿!$J:$O,2,0))</f>
        <v/>
      </c>
      <c r="AC34" s="144" t="str">
        <f>IF(I34="","",VLOOKUP(I34,名簿!$J:$O,4,0))</f>
        <v/>
      </c>
      <c r="AD34" s="135"/>
      <c r="AE34" s="136" t="str">
        <f>IF(AD34=0,"",RANK(AD34,AD33:AD34,1))</f>
        <v/>
      </c>
      <c r="AF34" s="119" t="str">
        <f t="shared" si="0"/>
        <v/>
      </c>
      <c r="AG34" s="120">
        <v>26</v>
      </c>
    </row>
    <row r="35" spans="1:33" ht="13.5" thickBot="1">
      <c r="A35" s="191"/>
      <c r="B35" s="191"/>
      <c r="C35" s="192"/>
      <c r="D35" s="193"/>
      <c r="E35" s="193"/>
      <c r="F35" s="193"/>
      <c r="G35" s="193"/>
      <c r="H35" s="193"/>
      <c r="I35" s="193"/>
      <c r="J35" s="193"/>
      <c r="K35" s="194"/>
      <c r="L35" s="195"/>
      <c r="M35" s="194"/>
      <c r="N35" s="195"/>
      <c r="O35" s="195"/>
      <c r="P35" s="194"/>
      <c r="Q35" s="195"/>
      <c r="R35" s="195"/>
      <c r="S35" s="194"/>
      <c r="T35" s="195"/>
      <c r="U35" s="195"/>
      <c r="V35" s="194"/>
      <c r="W35" s="195"/>
      <c r="X35" s="195"/>
      <c r="Y35" s="194"/>
      <c r="Z35" s="195"/>
      <c r="AA35" s="195"/>
      <c r="AB35" s="194"/>
      <c r="AC35" s="195"/>
    </row>
    <row r="36" spans="1:33" ht="13.5" thickBot="1">
      <c r="A36" s="175" t="s">
        <v>1509</v>
      </c>
      <c r="C36" s="145"/>
      <c r="D36" s="146"/>
      <c r="E36" s="146"/>
      <c r="F36" s="146"/>
      <c r="G36" s="146"/>
      <c r="H36" s="146"/>
      <c r="I36" s="146"/>
      <c r="J36" s="146"/>
    </row>
    <row r="37" spans="1:33">
      <c r="A37" s="243" t="str">
        <f>"400MR "&amp;F47&amp;" チーム"</f>
        <v>400MR 0 チーム</v>
      </c>
      <c r="C37" s="145"/>
      <c r="D37" s="146"/>
      <c r="E37" s="146"/>
      <c r="F37" s="146"/>
      <c r="G37" s="146"/>
      <c r="H37" s="146"/>
      <c r="I37" s="146"/>
      <c r="J37" s="146"/>
    </row>
    <row r="38" spans="1:33">
      <c r="A38" s="243" t="str">
        <f>"3200mR "&amp;E47&amp;" チーム"</f>
        <v>3200mR 0 チーム</v>
      </c>
      <c r="C38" s="145"/>
      <c r="D38" s="146"/>
      <c r="E38" s="146"/>
      <c r="F38" s="146"/>
      <c r="G38" s="146"/>
      <c r="H38" s="146"/>
      <c r="I38" s="146"/>
      <c r="J38" s="146"/>
    </row>
    <row r="39" spans="1:33">
      <c r="A39" s="243" t="str">
        <f>"合計 "&amp;E47+F47&amp;" チーム"</f>
        <v>合計 0 チーム</v>
      </c>
      <c r="C39" s="145"/>
      <c r="D39" s="146"/>
      <c r="E39" s="146"/>
      <c r="F39" s="146"/>
      <c r="G39" s="146"/>
      <c r="H39" s="146"/>
      <c r="I39" s="146"/>
      <c r="J39" s="146"/>
    </row>
    <row r="40" spans="1:33" s="90" customFormat="1" ht="13.5" thickBot="1">
      <c r="A40" s="244" t="str">
        <f>"参加費 "&amp;E48+F48&amp;" 円"</f>
        <v>参加費 0 円</v>
      </c>
      <c r="B40" s="88"/>
      <c r="C40" s="145"/>
      <c r="D40" s="146"/>
      <c r="E40" s="146"/>
      <c r="F40" s="146"/>
      <c r="G40" s="146"/>
      <c r="H40" s="146"/>
      <c r="I40" s="146"/>
      <c r="J40" s="146"/>
      <c r="L40" s="89"/>
      <c r="N40" s="89"/>
      <c r="O40" s="89"/>
      <c r="Q40" s="89"/>
      <c r="R40" s="89"/>
      <c r="T40" s="89"/>
      <c r="U40" s="89"/>
      <c r="W40" s="89"/>
      <c r="X40" s="89"/>
      <c r="Z40" s="89"/>
      <c r="AA40" s="89"/>
      <c r="AC40" s="89"/>
      <c r="AD40" s="92"/>
      <c r="AE40" s="89"/>
      <c r="AF40" s="89"/>
      <c r="AG40" s="89"/>
    </row>
    <row r="41" spans="1:33" s="90" customFormat="1">
      <c r="A41" s="88"/>
      <c r="B41" s="88"/>
      <c r="C41" s="145"/>
      <c r="D41" s="146"/>
      <c r="E41" s="146"/>
      <c r="F41" s="146"/>
      <c r="G41" s="146"/>
      <c r="H41" s="146"/>
      <c r="I41" s="146"/>
      <c r="J41" s="146"/>
      <c r="L41" s="89"/>
      <c r="N41" s="89"/>
      <c r="O41" s="89"/>
      <c r="Q41" s="89"/>
      <c r="R41" s="89"/>
      <c r="T41" s="89"/>
      <c r="U41" s="89"/>
      <c r="W41" s="89"/>
      <c r="X41" s="89"/>
      <c r="Z41" s="89"/>
      <c r="AA41" s="89"/>
      <c r="AC41" s="89"/>
      <c r="AD41" s="92"/>
      <c r="AE41" s="89"/>
      <c r="AF41" s="89"/>
      <c r="AG41" s="89"/>
    </row>
    <row r="42" spans="1:33" s="90" customFormat="1">
      <c r="A42" s="88"/>
      <c r="B42" s="88"/>
      <c r="C42" s="145"/>
      <c r="D42" s="146"/>
      <c r="E42" s="146"/>
      <c r="F42" s="146"/>
      <c r="G42" s="146"/>
      <c r="H42" s="146"/>
      <c r="I42" s="146"/>
      <c r="J42" s="146"/>
      <c r="L42" s="89"/>
      <c r="N42" s="89"/>
      <c r="O42" s="89"/>
      <c r="Q42" s="89"/>
      <c r="R42" s="89"/>
      <c r="T42" s="89"/>
      <c r="U42" s="89"/>
      <c r="W42" s="89"/>
      <c r="X42" s="89"/>
      <c r="Z42" s="89"/>
      <c r="AA42" s="89"/>
      <c r="AC42" s="89"/>
      <c r="AD42" s="92"/>
      <c r="AE42" s="89"/>
      <c r="AF42" s="89"/>
      <c r="AG42" s="89"/>
    </row>
    <row r="44" spans="1:33">
      <c r="E44" s="89">
        <v>800</v>
      </c>
      <c r="F44" s="89">
        <v>600</v>
      </c>
    </row>
    <row r="45" spans="1:33">
      <c r="D45" s="91" t="s">
        <v>18</v>
      </c>
      <c r="E45" s="91">
        <f>COUNTA(D30:D31)</f>
        <v>0</v>
      </c>
      <c r="F45" s="91">
        <f>COUNTA(E8:E17)</f>
        <v>0</v>
      </c>
    </row>
    <row r="46" spans="1:33">
      <c r="D46" s="91" t="s">
        <v>123</v>
      </c>
      <c r="E46" s="91">
        <f>COUNTA(D33:D34)</f>
        <v>0</v>
      </c>
      <c r="F46" s="91">
        <f>COUNTA(E19:E28)</f>
        <v>0</v>
      </c>
    </row>
    <row r="47" spans="1:33">
      <c r="D47" s="91" t="s">
        <v>1512</v>
      </c>
      <c r="E47" s="91">
        <f>E45+E46</f>
        <v>0</v>
      </c>
      <c r="F47" s="91">
        <f>F45+F46</f>
        <v>0</v>
      </c>
      <c r="G47" s="91">
        <f>E47+F47</f>
        <v>0</v>
      </c>
    </row>
    <row r="48" spans="1:33">
      <c r="D48" s="91" t="s">
        <v>1513</v>
      </c>
      <c r="E48" s="91">
        <f>E47*E44</f>
        <v>0</v>
      </c>
      <c r="F48" s="91">
        <f>F47*F44</f>
        <v>0</v>
      </c>
      <c r="G48" s="91">
        <f>E48+F48</f>
        <v>0</v>
      </c>
    </row>
    <row r="50" spans="4:7">
      <c r="D50" s="242">
        <f>E45</f>
        <v>0</v>
      </c>
      <c r="E50" s="242">
        <f>E46</f>
        <v>0</v>
      </c>
      <c r="F50" s="242">
        <f>E47</f>
        <v>0</v>
      </c>
      <c r="G50" s="242">
        <f>E48</f>
        <v>0</v>
      </c>
    </row>
  </sheetData>
  <sheetProtection selectLockedCells="1"/>
  <mergeCells count="10">
    <mergeCell ref="A8:A17"/>
    <mergeCell ref="A19:A28"/>
    <mergeCell ref="A30:A31"/>
    <mergeCell ref="A33:A34"/>
    <mergeCell ref="L2:N2"/>
    <mergeCell ref="O2:Q2"/>
    <mergeCell ref="R2:T2"/>
    <mergeCell ref="U2:W2"/>
    <mergeCell ref="X2:Z2"/>
    <mergeCell ref="AA2:AC2"/>
  </mergeCells>
  <phoneticPr fontId="1"/>
  <conditionalFormatting sqref="A8:B8 C8:AC29 B9:B18 A19:B19 B20:B29 C44:C47 D45:D48">
    <cfRule type="cellIs" dxfId="5" priority="8" stopIfTrue="1" operator="equal">
      <formula>0</formula>
    </cfRule>
  </conditionalFormatting>
  <conditionalFormatting sqref="A33:B33 C33:AC43 B34">
    <cfRule type="cellIs" dxfId="4" priority="7" stopIfTrue="1" operator="equal">
      <formula>0</formula>
    </cfRule>
  </conditionalFormatting>
  <conditionalFormatting sqref="A30:AC30">
    <cfRule type="cellIs" dxfId="3" priority="1" stopIfTrue="1" operator="equal">
      <formula>0</formula>
    </cfRule>
  </conditionalFormatting>
  <conditionalFormatting sqref="C1:I1 D2:J2 L2 O2 R2 U2 X2 AA2 C3:I3 K3:AC3 A4:AC7 B31:AC32 A35:B35 G44:AC46 C49:C51 J49:AC51 C52:AC65543 H47:AC48 C48:F48">
    <cfRule type="cellIs" dxfId="2" priority="9" stopIfTrue="1" operator="equal">
      <formula>0</formula>
    </cfRule>
  </conditionalFormatting>
  <conditionalFormatting sqref="K1:AC1">
    <cfRule type="cellIs" dxfId="1" priority="2" stopIfTrue="1" operator="equal">
      <formula>0</formula>
    </cfRule>
  </conditionalFormatting>
  <pageMargins left="0.2" right="0.2" top="0.31" bottom="0.21" header="0.51200000000000001" footer="0.25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6"/>
  <sheetViews>
    <sheetView topLeftCell="A2" zoomScale="90" zoomScaleNormal="90" zoomScaleSheetLayoutView="90" workbookViewId="0">
      <selection activeCell="G14" sqref="G14"/>
    </sheetView>
  </sheetViews>
  <sheetFormatPr defaultColWidth="9" defaultRowHeight="13"/>
  <cols>
    <col min="1" max="1" width="16.08984375" style="214" customWidth="1"/>
    <col min="2" max="5" width="19.26953125" style="214" customWidth="1"/>
    <col min="6" max="6" width="10.453125" style="214" hidden="1" customWidth="1"/>
    <col min="7" max="7" width="14.26953125" style="214" customWidth="1"/>
    <col min="8" max="9" width="6.6328125" style="215" customWidth="1"/>
    <col min="10" max="10" width="16.453125" style="214" customWidth="1"/>
    <col min="11" max="16384" width="9" style="214"/>
  </cols>
  <sheetData>
    <row r="1" spans="1:22" ht="49.5" customHeight="1" thickBot="1"/>
    <row r="2" spans="1:22" ht="20.25" customHeight="1" thickBot="1">
      <c r="A2" s="238" t="s">
        <v>1452</v>
      </c>
      <c r="B2" s="263" t="s">
        <v>1646</v>
      </c>
      <c r="C2" s="264"/>
      <c r="D2" s="264"/>
      <c r="E2" s="265"/>
      <c r="F2" s="261" t="s">
        <v>1451</v>
      </c>
      <c r="J2" s="214" t="s">
        <v>1523</v>
      </c>
    </row>
    <row r="3" spans="1:22" ht="20.25" customHeight="1" thickBot="1">
      <c r="A3" s="220" t="str">
        <f>名簿!O3</f>
        <v/>
      </c>
      <c r="B3" s="266"/>
      <c r="C3" s="267"/>
      <c r="D3" s="267"/>
      <c r="E3" s="268"/>
      <c r="F3" s="262"/>
      <c r="I3" s="219" t="s">
        <v>1654</v>
      </c>
      <c r="J3" s="219" t="s">
        <v>1517</v>
      </c>
      <c r="K3" s="219" t="s">
        <v>1518</v>
      </c>
      <c r="L3" s="219" t="s">
        <v>1519</v>
      </c>
      <c r="M3" s="219" t="s">
        <v>1520</v>
      </c>
    </row>
    <row r="4" spans="1:22" ht="30" customHeight="1" thickBot="1">
      <c r="A4" s="213" t="s">
        <v>1647</v>
      </c>
      <c r="B4" s="221"/>
      <c r="C4" s="222"/>
      <c r="D4" s="222"/>
      <c r="E4" s="223"/>
      <c r="F4" s="224">
        <f>COUNTA(B4:E4)</f>
        <v>0</v>
      </c>
      <c r="I4" s="219">
        <f>B8</f>
        <v>0</v>
      </c>
      <c r="J4" s="219" t="str">
        <f>IF(B4="","",B4&amp;"（"&amp;$A$3&amp;"）")</f>
        <v/>
      </c>
      <c r="K4" s="219">
        <f>B5</f>
        <v>0</v>
      </c>
      <c r="L4" s="219">
        <f>B6</f>
        <v>0</v>
      </c>
      <c r="M4" s="219">
        <f>B7</f>
        <v>0</v>
      </c>
    </row>
    <row r="5" spans="1:22" ht="24.75" customHeight="1">
      <c r="A5" s="87" t="s">
        <v>1514</v>
      </c>
      <c r="B5" s="226"/>
      <c r="C5" s="227"/>
      <c r="D5" s="227"/>
      <c r="E5" s="228"/>
      <c r="F5" s="229"/>
      <c r="I5" s="219">
        <f>C8</f>
        <v>0</v>
      </c>
      <c r="J5" s="219" t="str">
        <f>IF(C4="","",C4&amp;"（"&amp;$A$3&amp;"）")</f>
        <v/>
      </c>
      <c r="K5" s="219">
        <f>C5</f>
        <v>0</v>
      </c>
      <c r="L5" s="219">
        <f>C6</f>
        <v>0</v>
      </c>
      <c r="M5" s="219">
        <f>C7</f>
        <v>0</v>
      </c>
    </row>
    <row r="6" spans="1:22" ht="24.75" customHeight="1">
      <c r="A6" s="176" t="s">
        <v>1515</v>
      </c>
      <c r="B6" s="231"/>
      <c r="C6" s="219"/>
      <c r="D6" s="219"/>
      <c r="E6" s="232"/>
      <c r="F6" s="229"/>
      <c r="I6" s="219" t="str">
        <f>D8</f>
        <v>　</v>
      </c>
      <c r="J6" s="219" t="str">
        <f>IF(D4="","",D4&amp;"（"&amp;$A$3&amp;"）")</f>
        <v/>
      </c>
      <c r="K6" s="219">
        <f>D5</f>
        <v>0</v>
      </c>
      <c r="L6" s="219">
        <f>D6</f>
        <v>0</v>
      </c>
      <c r="M6" s="219">
        <f>D7</f>
        <v>0</v>
      </c>
    </row>
    <row r="7" spans="1:22" ht="24.75" customHeight="1" thickBot="1">
      <c r="A7" s="212" t="s">
        <v>1516</v>
      </c>
      <c r="B7" s="216"/>
      <c r="C7" s="217"/>
      <c r="D7" s="217"/>
      <c r="E7" s="218"/>
      <c r="F7" s="229"/>
      <c r="I7" s="219" t="str">
        <f>E8</f>
        <v>　</v>
      </c>
      <c r="J7" s="219" t="str">
        <f>IF(E4="","",E4&amp;"（"&amp;$A$3&amp;"）")</f>
        <v/>
      </c>
      <c r="K7" s="219">
        <f>E5</f>
        <v>0</v>
      </c>
      <c r="L7" s="219">
        <f>E6</f>
        <v>0</v>
      </c>
      <c r="M7" s="219">
        <f>E7</f>
        <v>0</v>
      </c>
    </row>
    <row r="8" spans="1:22" ht="24.75" customHeight="1" thickBot="1">
      <c r="A8" s="213" t="s">
        <v>1643</v>
      </c>
      <c r="B8" s="221"/>
      <c r="C8" s="222"/>
      <c r="D8" s="222" t="s">
        <v>1644</v>
      </c>
      <c r="E8" s="223" t="s">
        <v>1644</v>
      </c>
      <c r="F8" s="229"/>
    </row>
    <row r="9" spans="1:22" ht="10.5" customHeight="1">
      <c r="F9" s="229"/>
    </row>
    <row r="10" spans="1:22" ht="17.25" customHeight="1">
      <c r="A10" s="257"/>
      <c r="B10" s="257"/>
      <c r="C10" s="219" t="s">
        <v>1543</v>
      </c>
      <c r="D10" s="257" t="s">
        <v>1544</v>
      </c>
      <c r="E10" s="257"/>
      <c r="F10" s="229"/>
      <c r="J10" s="219" t="s">
        <v>1546</v>
      </c>
      <c r="K10" s="219" t="s">
        <v>1547</v>
      </c>
      <c r="L10" s="219" t="s">
        <v>1548</v>
      </c>
      <c r="M10" s="219" t="s">
        <v>1549</v>
      </c>
      <c r="N10" s="219" t="s">
        <v>1548</v>
      </c>
      <c r="O10" s="219" t="s">
        <v>1648</v>
      </c>
      <c r="P10" s="242" t="s">
        <v>1649</v>
      </c>
      <c r="Q10" s="242" t="s">
        <v>18</v>
      </c>
      <c r="R10" s="242" t="s">
        <v>123</v>
      </c>
      <c r="S10" s="242" t="s">
        <v>18</v>
      </c>
      <c r="T10" s="242" t="s">
        <v>123</v>
      </c>
      <c r="U10" s="242" t="s">
        <v>1512</v>
      </c>
      <c r="V10" s="242" t="s">
        <v>1513</v>
      </c>
    </row>
    <row r="11" spans="1:22" ht="30" customHeight="1">
      <c r="A11" s="257" t="s">
        <v>1542</v>
      </c>
      <c r="B11" s="257"/>
      <c r="C11" s="219"/>
      <c r="D11" s="273"/>
      <c r="E11" s="257"/>
      <c r="J11" s="219" t="str">
        <f>A3</f>
        <v/>
      </c>
      <c r="K11" s="219">
        <f>C11</f>
        <v>0</v>
      </c>
      <c r="L11" s="219">
        <f>D11</f>
        <v>0</v>
      </c>
      <c r="M11" s="219">
        <f>C12</f>
        <v>0</v>
      </c>
      <c r="N11" s="219">
        <f>D12</f>
        <v>0</v>
      </c>
      <c r="O11" s="219" t="str">
        <f>D14</f>
        <v/>
      </c>
      <c r="P11" s="242">
        <f>名簿!V2</f>
        <v>0</v>
      </c>
      <c r="Q11" s="242">
        <f>'参加申込書一覧 (2)'!E45</f>
        <v>0</v>
      </c>
      <c r="R11" s="242">
        <f>'参加申込書一覧 (2)'!E46</f>
        <v>0</v>
      </c>
      <c r="S11" s="242">
        <f>'参加申込書一覧 (2)'!F45</f>
        <v>0</v>
      </c>
      <c r="T11" s="242">
        <f>'参加申込書一覧 (2)'!F46</f>
        <v>0</v>
      </c>
      <c r="U11" s="242">
        <f>'参加申込書一覧 (2)'!E47</f>
        <v>0</v>
      </c>
      <c r="V11" s="242">
        <f>'参加申込書一覧 (2)'!G48</f>
        <v>0</v>
      </c>
    </row>
    <row r="12" spans="1:22" ht="30" customHeight="1">
      <c r="A12" s="257" t="s">
        <v>1545</v>
      </c>
      <c r="B12" s="257"/>
      <c r="C12" s="219"/>
      <c r="D12" s="273"/>
      <c r="E12" s="257"/>
    </row>
    <row r="13" spans="1:22" ht="11.15" customHeight="1" thickBot="1"/>
    <row r="14" spans="1:22" ht="30" customHeight="1" thickBot="1">
      <c r="A14" s="271" t="s">
        <v>1656</v>
      </c>
      <c r="B14" s="272"/>
      <c r="C14" s="272"/>
      <c r="D14" s="269" t="str">
        <f>名簿!V2&amp;名簿!O3</f>
        <v/>
      </c>
      <c r="E14" s="270"/>
    </row>
    <row r="15" spans="1:22" ht="10.5" customHeight="1"/>
    <row r="16" spans="1:22" ht="125.25" customHeight="1" thickBot="1"/>
    <row r="17" spans="1:13" ht="20.25" customHeight="1" thickBot="1">
      <c r="F17" s="258" t="s">
        <v>1451</v>
      </c>
    </row>
    <row r="18" spans="1:13" ht="20.25" customHeight="1" thickBot="1">
      <c r="A18" s="238" t="s">
        <v>1452</v>
      </c>
      <c r="B18" s="263" t="s">
        <v>1646</v>
      </c>
      <c r="C18" s="264"/>
      <c r="D18" s="264"/>
      <c r="E18" s="265"/>
      <c r="F18" s="259"/>
      <c r="J18" s="214" t="s">
        <v>1523</v>
      </c>
    </row>
    <row r="19" spans="1:13" ht="20.25" customHeight="1" thickBot="1">
      <c r="A19" s="220" t="str">
        <f>名簿!O19</f>
        <v/>
      </c>
      <c r="B19" s="266"/>
      <c r="C19" s="267"/>
      <c r="D19" s="267"/>
      <c r="E19" s="268"/>
      <c r="F19" s="259"/>
      <c r="I19" s="219" t="s">
        <v>1518</v>
      </c>
      <c r="J19" s="219" t="s">
        <v>1517</v>
      </c>
      <c r="K19" s="219" t="s">
        <v>1518</v>
      </c>
      <c r="L19" s="219" t="s">
        <v>1519</v>
      </c>
      <c r="M19" s="219" t="s">
        <v>1520</v>
      </c>
    </row>
    <row r="20" spans="1:13" ht="34.5" customHeight="1" thickBot="1">
      <c r="A20" s="213" t="s">
        <v>1647</v>
      </c>
      <c r="B20" s="221" t="s">
        <v>1524</v>
      </c>
      <c r="C20" s="222" t="s">
        <v>1525</v>
      </c>
      <c r="D20" s="222"/>
      <c r="E20" s="223"/>
      <c r="F20" s="233">
        <f>COUNTA(B20:E20)</f>
        <v>2</v>
      </c>
      <c r="I20" s="219" t="str">
        <f>B24</f>
        <v>○</v>
      </c>
      <c r="J20" s="219" t="str">
        <f>IF(B20="","",B20&amp;"（"&amp;$A$3&amp;"）")</f>
        <v>小澤　寛治（）</v>
      </c>
      <c r="K20" s="219" t="str">
        <f>B21</f>
        <v>スターター</v>
      </c>
      <c r="L20" s="219" t="str">
        <f>B22</f>
        <v>計時</v>
      </c>
      <c r="M20" s="219" t="str">
        <f>B23</f>
        <v>監察</v>
      </c>
    </row>
    <row r="21" spans="1:13" ht="34.5" customHeight="1">
      <c r="A21" s="225" t="s">
        <v>1514</v>
      </c>
      <c r="B21" s="226" t="s">
        <v>1502</v>
      </c>
      <c r="C21" s="227" t="s">
        <v>1504</v>
      </c>
      <c r="D21" s="227"/>
      <c r="E21" s="228"/>
      <c r="F21" s="229"/>
      <c r="I21" s="219" t="str">
        <f>C24</f>
        <v>　</v>
      </c>
      <c r="J21" s="219" t="str">
        <f>IF(C20="","",C20&amp;"（"&amp;$A$3&amp;"）")</f>
        <v>小原　大祐（）</v>
      </c>
      <c r="K21" s="219" t="str">
        <f>C21</f>
        <v>記録</v>
      </c>
      <c r="L21" s="219" t="str">
        <f>C22</f>
        <v>決勝審判</v>
      </c>
      <c r="M21" s="219" t="str">
        <f>C23</f>
        <v>アナウンス</v>
      </c>
    </row>
    <row r="22" spans="1:13" ht="34.5" customHeight="1">
      <c r="A22" s="230" t="s">
        <v>1515</v>
      </c>
      <c r="B22" s="231" t="s">
        <v>1501</v>
      </c>
      <c r="C22" s="219" t="s">
        <v>1508</v>
      </c>
      <c r="D22" s="219"/>
      <c r="E22" s="232"/>
      <c r="F22" s="229"/>
      <c r="I22" s="219" t="str">
        <f>D24</f>
        <v>　</v>
      </c>
      <c r="J22" s="219" t="str">
        <f>IF(D20="","",D20&amp;"（"&amp;$A$3&amp;"）")</f>
        <v/>
      </c>
      <c r="K22" s="219">
        <f>D21</f>
        <v>0</v>
      </c>
      <c r="L22" s="219">
        <f>D22</f>
        <v>0</v>
      </c>
      <c r="M22" s="219">
        <f>D23</f>
        <v>0</v>
      </c>
    </row>
    <row r="23" spans="1:13" ht="34.5" customHeight="1" thickBot="1">
      <c r="A23" s="230" t="s">
        <v>1516</v>
      </c>
      <c r="B23" s="234" t="s">
        <v>1505</v>
      </c>
      <c r="C23" s="235" t="s">
        <v>1527</v>
      </c>
      <c r="D23" s="235"/>
      <c r="E23" s="236"/>
      <c r="F23" s="229"/>
      <c r="I23" s="219" t="str">
        <f>E24</f>
        <v>　</v>
      </c>
      <c r="J23" s="219" t="str">
        <f>IF(E20="","",E20&amp;"（"&amp;$A$3&amp;"）")</f>
        <v/>
      </c>
      <c r="K23" s="219">
        <f>E21</f>
        <v>0</v>
      </c>
      <c r="L23" s="219">
        <f>E22</f>
        <v>0</v>
      </c>
      <c r="M23" s="219">
        <f>E23</f>
        <v>0</v>
      </c>
    </row>
    <row r="24" spans="1:13" ht="24.75" customHeight="1" thickBot="1">
      <c r="A24" s="220" t="s">
        <v>1643</v>
      </c>
      <c r="B24" s="221" t="s">
        <v>1645</v>
      </c>
      <c r="C24" s="222" t="s">
        <v>1644</v>
      </c>
      <c r="D24" s="222" t="s">
        <v>1644</v>
      </c>
      <c r="E24" s="223" t="s">
        <v>1644</v>
      </c>
      <c r="F24" s="229"/>
    </row>
    <row r="25" spans="1:13" ht="34.5" customHeight="1">
      <c r="F25" s="229"/>
    </row>
    <row r="26" spans="1:13" ht="20.25" customHeight="1"/>
    <row r="28" spans="1:13" ht="24" customHeight="1" thickBot="1">
      <c r="A28" s="237" t="s">
        <v>1521</v>
      </c>
      <c r="B28" s="260" t="s">
        <v>1522</v>
      </c>
      <c r="C28" s="260"/>
      <c r="D28" s="260"/>
      <c r="E28" s="260"/>
    </row>
    <row r="29" spans="1:13" ht="27.75" customHeight="1" thickTop="1">
      <c r="A29" s="219" t="s">
        <v>1530</v>
      </c>
      <c r="B29" s="254" t="s">
        <v>1533</v>
      </c>
      <c r="C29" s="254"/>
      <c r="D29" s="254"/>
      <c r="E29" s="254"/>
    </row>
    <row r="30" spans="1:13" ht="27.75" customHeight="1">
      <c r="A30" s="219" t="s">
        <v>1528</v>
      </c>
      <c r="B30" s="254" t="s">
        <v>1529</v>
      </c>
      <c r="C30" s="254"/>
      <c r="D30" s="254"/>
      <c r="E30" s="254"/>
    </row>
    <row r="31" spans="1:13" ht="27.75" customHeight="1">
      <c r="A31" s="219" t="s">
        <v>1534</v>
      </c>
      <c r="B31" s="254" t="s">
        <v>1535</v>
      </c>
      <c r="C31" s="254"/>
      <c r="D31" s="254"/>
      <c r="E31" s="254"/>
    </row>
    <row r="32" spans="1:13" ht="27.75" customHeight="1">
      <c r="A32" s="219" t="s">
        <v>1551</v>
      </c>
      <c r="B32" s="254" t="s">
        <v>1507</v>
      </c>
      <c r="C32" s="254"/>
      <c r="D32" s="254"/>
      <c r="E32" s="254"/>
    </row>
    <row r="33" spans="1:5" ht="27.75" customHeight="1">
      <c r="A33" s="257" t="s">
        <v>1505</v>
      </c>
      <c r="B33" s="255" t="s">
        <v>1532</v>
      </c>
      <c r="C33" s="254"/>
      <c r="D33" s="254"/>
      <c r="E33" s="254"/>
    </row>
    <row r="34" spans="1:5" ht="27.75" customHeight="1">
      <c r="A34" s="257"/>
      <c r="B34" s="254"/>
      <c r="C34" s="254"/>
      <c r="D34" s="254"/>
      <c r="E34" s="254"/>
    </row>
    <row r="35" spans="1:5" ht="27.75" customHeight="1">
      <c r="A35" s="219" t="s">
        <v>1536</v>
      </c>
      <c r="B35" s="254" t="s">
        <v>1537</v>
      </c>
      <c r="C35" s="254"/>
      <c r="D35" s="254"/>
      <c r="E35" s="254"/>
    </row>
    <row r="36" spans="1:5" ht="27.75" customHeight="1">
      <c r="A36" s="219" t="s">
        <v>1503</v>
      </c>
      <c r="B36" s="254" t="s">
        <v>1526</v>
      </c>
      <c r="C36" s="254"/>
      <c r="D36" s="254"/>
      <c r="E36" s="254"/>
    </row>
    <row r="37" spans="1:5" ht="27.75" customHeight="1">
      <c r="A37" s="227" t="s">
        <v>1501</v>
      </c>
      <c r="B37" s="256" t="s">
        <v>1506</v>
      </c>
      <c r="C37" s="256"/>
      <c r="D37" s="256"/>
      <c r="E37" s="256"/>
    </row>
    <row r="38" spans="1:5" ht="27.75" customHeight="1">
      <c r="A38" s="227" t="s">
        <v>1538</v>
      </c>
      <c r="B38" s="256" t="s">
        <v>1539</v>
      </c>
      <c r="C38" s="256"/>
      <c r="D38" s="256"/>
      <c r="E38" s="256"/>
    </row>
    <row r="39" spans="1:5" ht="27.75" customHeight="1">
      <c r="A39" s="219" t="s">
        <v>1504</v>
      </c>
      <c r="B39" s="254" t="s">
        <v>1540</v>
      </c>
      <c r="C39" s="254"/>
      <c r="D39" s="254"/>
      <c r="E39" s="254"/>
    </row>
    <row r="40" spans="1:5" ht="27.75" customHeight="1">
      <c r="A40" s="219" t="s">
        <v>1531</v>
      </c>
      <c r="B40" s="254" t="s">
        <v>1541</v>
      </c>
      <c r="C40" s="254"/>
      <c r="D40" s="254"/>
      <c r="E40" s="254"/>
    </row>
    <row r="42" spans="1:5" ht="27.75" customHeight="1"/>
    <row r="43" spans="1:5" ht="27.75" customHeight="1"/>
    <row r="44" spans="1:5" ht="27.75" customHeight="1"/>
    <row r="45" spans="1:5" ht="27.75" customHeight="1"/>
    <row r="46" spans="1:5" ht="27.75" customHeight="1"/>
  </sheetData>
  <mergeCells count="25">
    <mergeCell ref="F2:F3"/>
    <mergeCell ref="B18:E19"/>
    <mergeCell ref="D14:E14"/>
    <mergeCell ref="A14:C14"/>
    <mergeCell ref="B2:E3"/>
    <mergeCell ref="A11:B11"/>
    <mergeCell ref="A12:B12"/>
    <mergeCell ref="D10:E10"/>
    <mergeCell ref="A10:B10"/>
    <mergeCell ref="D11:E11"/>
    <mergeCell ref="D12:E12"/>
    <mergeCell ref="A33:A34"/>
    <mergeCell ref="F17:F19"/>
    <mergeCell ref="B28:E28"/>
    <mergeCell ref="B29:E29"/>
    <mergeCell ref="B30:E30"/>
    <mergeCell ref="B39:E39"/>
    <mergeCell ref="B40:E40"/>
    <mergeCell ref="B33:E34"/>
    <mergeCell ref="B31:E31"/>
    <mergeCell ref="B38:E38"/>
    <mergeCell ref="B35:E35"/>
    <mergeCell ref="B37:E37"/>
    <mergeCell ref="B32:E32"/>
    <mergeCell ref="B36:E36"/>
  </mergeCells>
  <phoneticPr fontId="1"/>
  <conditionalFormatting sqref="P10:V11">
    <cfRule type="cellIs" dxfId="0" priority="1" stopIfTrue="1" operator="equal">
      <formula>0</formula>
    </cfRule>
  </conditionalFormatting>
  <dataValidations disablePrompts="1" count="4">
    <dataValidation type="list" allowBlank="1" showInputMessage="1" sqref="B21:E23" xr:uid="{00000000-0002-0000-0300-000000000000}">
      <formula1>$A$31:$A$33</formula1>
    </dataValidation>
    <dataValidation type="list" errorStyle="warning" allowBlank="1" showInputMessage="1" showErrorMessage="1" sqref="B5:E7" xr:uid="{00000000-0002-0000-0300-000001000000}">
      <formula1>$A$30:$A$40</formula1>
    </dataValidation>
    <dataValidation type="list" errorStyle="warning" allowBlank="1" showInputMessage="1" showErrorMessage="1" sqref="B24:E24" xr:uid="{C16AEC8D-3026-4ADB-86DB-B5C13935ECBF}">
      <formula1>"○"</formula1>
    </dataValidation>
    <dataValidation type="list" errorStyle="warning" allowBlank="1" showInputMessage="1" sqref="B8:E8" xr:uid="{3AD151BE-3873-44D4-924A-43B69FFDF4CF}">
      <formula1>"○"</formula1>
    </dataValidation>
  </dataValidations>
  <printOptions horizontalCentered="1"/>
  <pageMargins left="0.31496062992125984" right="0.15748031496062992" top="0.59055118110236227" bottom="0.3937007874015748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名簿</vt:lpstr>
      <vt:lpstr>参加申込書一覧</vt:lpstr>
      <vt:lpstr>参加申込書一覧 (2)</vt:lpstr>
      <vt:lpstr>役員申し込み表</vt:lpstr>
      <vt:lpstr>参加申込書一覧!Print_Area</vt:lpstr>
      <vt:lpstr>'参加申込書一覧 (2)'!Print_Area</vt:lpstr>
      <vt:lpstr>名簿!Print_Area</vt:lpstr>
      <vt:lpstr>役員申し込み表!Print_Area</vt:lpstr>
      <vt:lpstr>名簿!Print_Titles</vt:lpstr>
    </vt:vector>
  </TitlesOfParts>
  <Company>平塚市教育委員会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平塚市教育委員会</dc:creator>
  <cp:lastModifiedBy>大祐 小原</cp:lastModifiedBy>
  <cp:lastPrinted>2020-12-04T05:11:20Z</cp:lastPrinted>
  <dcterms:created xsi:type="dcterms:W3CDTF">2016-03-10T10:28:07Z</dcterms:created>
  <dcterms:modified xsi:type="dcterms:W3CDTF">2025-01-14T06:17:51Z</dcterms:modified>
</cp:coreProperties>
</file>