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市\003　平塚選手権（一般の部）（7月）\20250706 平塚選手権（一般）\"/>
    </mc:Choice>
  </mc:AlternateContent>
  <xr:revisionPtr revIDLastSave="0" documentId="13_ncr:1_{28ED2B5E-9120-4F72-BDED-FE931ED81CC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平塚選手権 (説明)" sheetId="14" r:id="rId1"/>
    <sheet name="申込一覧表" sheetId="10" r:id="rId2"/>
    <sheet name="Sheet1" sheetId="15" r:id="rId3"/>
  </sheets>
  <definedNames>
    <definedName name="_xlnm.Print_Area" localSheetId="1">申込一覧表!$A$1:$S$97</definedName>
    <definedName name="_xlnm.Print_Area" localSheetId="0">'平塚選手権 (説明)'!$A$1:$R$99</definedName>
    <definedName name="_xlnm.Print_Titles" localSheetId="1">申込一覧表!$1:$12</definedName>
    <definedName name="_xlnm.Print_Titles" localSheetId="0">'平塚選手権 (説明)'!$1:$12</definedName>
  </definedNames>
  <calcPr calcId="191029"/>
</workbook>
</file>

<file path=xl/calcChain.xml><?xml version="1.0" encoding="utf-8"?>
<calcChain xmlns="http://schemas.openxmlformats.org/spreadsheetml/2006/main">
  <c r="X18" i="10" l="1"/>
  <c r="D146" i="15"/>
  <c r="D109" i="15"/>
  <c r="D118" i="15"/>
  <c r="D72" i="15"/>
  <c r="D80" i="15"/>
  <c r="D23" i="15"/>
  <c r="D133" i="15"/>
  <c r="D155" i="15"/>
  <c r="D145" i="15"/>
  <c r="D121" i="15"/>
  <c r="D129" i="15"/>
  <c r="D25" i="15"/>
  <c r="D105" i="15"/>
  <c r="D77" i="15"/>
  <c r="D149" i="15"/>
  <c r="D38" i="15"/>
  <c r="D4" i="15"/>
  <c r="D134" i="15"/>
  <c r="D87" i="15"/>
  <c r="D79" i="15"/>
  <c r="D15" i="15"/>
  <c r="D128" i="15"/>
  <c r="D91" i="15"/>
  <c r="D156" i="15"/>
  <c r="D127" i="15"/>
  <c r="D131" i="15"/>
  <c r="D132" i="15"/>
  <c r="D6" i="15"/>
  <c r="D102" i="15"/>
  <c r="D140" i="15"/>
  <c r="D9" i="15"/>
  <c r="D107" i="15"/>
  <c r="D114" i="15"/>
  <c r="D116" i="15"/>
  <c r="D126" i="15"/>
  <c r="D125" i="15"/>
  <c r="D148" i="15"/>
  <c r="D113" i="15"/>
  <c r="D19" i="15"/>
  <c r="D157" i="15"/>
  <c r="D130" i="15"/>
  <c r="D141" i="15"/>
  <c r="D73" i="15"/>
  <c r="D71" i="15"/>
  <c r="D75" i="15" l="1"/>
  <c r="D139" i="15"/>
  <c r="D150" i="15"/>
  <c r="D100" i="15"/>
  <c r="D97" i="15"/>
  <c r="D94" i="15"/>
  <c r="D98" i="15"/>
  <c r="D76" i="15"/>
  <c r="D95" i="15"/>
  <c r="D92" i="15"/>
  <c r="D93" i="15"/>
  <c r="D104" i="15"/>
  <c r="D101" i="15"/>
  <c r="D106" i="15"/>
  <c r="D78" i="15"/>
  <c r="D81" i="15"/>
  <c r="D96" i="15"/>
  <c r="D82" i="15"/>
  <c r="D83" i="15"/>
  <c r="D84" i="15"/>
  <c r="D112" i="15"/>
  <c r="D85" i="15"/>
  <c r="D115" i="15"/>
  <c r="D151" i="15"/>
  <c r="D117" i="15"/>
  <c r="D154" i="15"/>
  <c r="D153" i="15"/>
  <c r="D108" i="15"/>
  <c r="D86" i="15"/>
  <c r="D21" i="15"/>
  <c r="D22" i="15"/>
  <c r="D55" i="15"/>
  <c r="D56" i="15"/>
  <c r="D1" i="15"/>
  <c r="D119" i="15"/>
  <c r="D137" i="15"/>
  <c r="D57" i="15"/>
  <c r="D24" i="15"/>
  <c r="D58" i="15"/>
  <c r="D59" i="15"/>
  <c r="D60" i="15"/>
  <c r="D26" i="15"/>
  <c r="D88" i="15"/>
  <c r="D27" i="15"/>
  <c r="D2" i="15"/>
  <c r="D144" i="15"/>
  <c r="D61" i="15"/>
  <c r="D28" i="15"/>
  <c r="D29" i="15"/>
  <c r="D30" i="15"/>
  <c r="D31" i="15"/>
  <c r="D32" i="15"/>
  <c r="D3" i="15"/>
  <c r="D33" i="15"/>
  <c r="D135" i="15"/>
  <c r="D62" i="15"/>
  <c r="D5" i="15"/>
  <c r="D89" i="15"/>
  <c r="D34" i="15"/>
  <c r="D35" i="15"/>
  <c r="D36" i="15"/>
  <c r="D63" i="15"/>
  <c r="D90" i="15"/>
  <c r="D37" i="15"/>
  <c r="D99" i="15"/>
  <c r="D110" i="15"/>
  <c r="D39" i="15"/>
  <c r="D40" i="15"/>
  <c r="D7" i="15"/>
  <c r="D122" i="15"/>
  <c r="D41" i="15"/>
  <c r="D8" i="15"/>
  <c r="D111" i="15"/>
  <c r="D64" i="15"/>
  <c r="D136" i="15"/>
  <c r="D42" i="15"/>
  <c r="D65" i="15"/>
  <c r="D43" i="15"/>
  <c r="D44" i="15"/>
  <c r="D66" i="15"/>
  <c r="D10" i="15"/>
  <c r="D45" i="15"/>
  <c r="D11" i="15"/>
  <c r="D12" i="15"/>
  <c r="D69" i="15"/>
  <c r="D13" i="15"/>
  <c r="D14" i="15"/>
  <c r="D147" i="15"/>
  <c r="D123" i="15"/>
  <c r="D103" i="15"/>
  <c r="D67" i="15"/>
  <c r="D46" i="15"/>
  <c r="D47" i="15"/>
  <c r="D48" i="15"/>
  <c r="D120" i="15"/>
  <c r="D152" i="15"/>
  <c r="D70" i="15"/>
  <c r="D16" i="15"/>
  <c r="D124" i="15"/>
  <c r="D49" i="15"/>
  <c r="D142" i="15"/>
  <c r="D17" i="15"/>
  <c r="D50" i="15"/>
  <c r="D51" i="15"/>
  <c r="D52" i="15"/>
  <c r="D138" i="15"/>
  <c r="D68" i="15"/>
  <c r="D53" i="15"/>
  <c r="D143" i="15"/>
  <c r="D54" i="15"/>
  <c r="D18" i="15"/>
  <c r="D20" i="15"/>
  <c r="D74" i="15"/>
  <c r="Z3" i="10" l="1"/>
  <c r="Y3" i="10"/>
  <c r="X3" i="10"/>
  <c r="W3" i="10"/>
  <c r="V3" i="10"/>
  <c r="U3" i="10"/>
  <c r="F20" i="10"/>
  <c r="F21" i="10"/>
  <c r="F22" i="10"/>
  <c r="AR37" i="10" l="1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S20" i="10"/>
  <c r="T20" i="10" l="1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AQ49" i="14"/>
  <c r="R49" i="14"/>
  <c r="R48" i="14"/>
  <c r="R47" i="14"/>
  <c r="R46" i="14"/>
  <c r="R45" i="14"/>
  <c r="R44" i="14"/>
  <c r="AQ43" i="14"/>
  <c r="R43" i="14"/>
  <c r="AQ42" i="14"/>
  <c r="R42" i="14"/>
  <c r="AQ41" i="14"/>
  <c r="R41" i="14"/>
  <c r="AQ40" i="14"/>
  <c r="R40" i="14"/>
  <c r="AQ39" i="14"/>
  <c r="R39" i="14"/>
  <c r="AQ38" i="14"/>
  <c r="R38" i="14"/>
  <c r="AQ37" i="14"/>
  <c r="R37" i="14"/>
  <c r="AQ36" i="14"/>
  <c r="R36" i="14"/>
  <c r="AQ35" i="14"/>
  <c r="R35" i="14"/>
  <c r="AQ34" i="14"/>
  <c r="R34" i="14"/>
  <c r="AQ33" i="14"/>
  <c r="R33" i="14"/>
  <c r="AQ32" i="14"/>
  <c r="R32" i="14"/>
  <c r="AQ31" i="14"/>
  <c r="R31" i="14"/>
  <c r="AQ30" i="14"/>
  <c r="R30" i="14"/>
  <c r="AQ29" i="14"/>
  <c r="R29" i="14"/>
  <c r="AQ28" i="14"/>
  <c r="R28" i="14"/>
  <c r="AQ27" i="14"/>
  <c r="R27" i="14"/>
  <c r="AQ26" i="14"/>
  <c r="X26" i="14"/>
  <c r="U26" i="14"/>
  <c r="R26" i="14"/>
  <c r="AQ25" i="14"/>
  <c r="X25" i="14"/>
  <c r="U25" i="14"/>
  <c r="R25" i="14"/>
  <c r="AQ24" i="14"/>
  <c r="X24" i="14"/>
  <c r="U24" i="14"/>
  <c r="R24" i="14"/>
  <c r="AQ23" i="14"/>
  <c r="X23" i="14"/>
  <c r="U23" i="14"/>
  <c r="R23" i="14"/>
  <c r="AQ22" i="14"/>
  <c r="X22" i="14"/>
  <c r="U22" i="14"/>
  <c r="R22" i="14"/>
  <c r="AQ21" i="14"/>
  <c r="X21" i="14"/>
  <c r="U21" i="14"/>
  <c r="R21" i="14"/>
  <c r="AQ20" i="14"/>
  <c r="X20" i="14"/>
  <c r="U20" i="14"/>
  <c r="R20" i="14"/>
  <c r="AQ19" i="14"/>
  <c r="AQ18" i="14"/>
  <c r="AQ17" i="14"/>
  <c r="AQ16" i="14"/>
  <c r="AQ15" i="14"/>
  <c r="W15" i="14"/>
  <c r="AC3" i="14" s="1"/>
  <c r="V15" i="14"/>
  <c r="AA3" i="14" s="1"/>
  <c r="U15" i="14"/>
  <c r="AQ14" i="14"/>
  <c r="AQ13" i="14"/>
  <c r="Y3" i="14"/>
  <c r="X3" i="14"/>
  <c r="W3" i="14"/>
  <c r="V3" i="14"/>
  <c r="U3" i="14"/>
  <c r="T3" i="14"/>
  <c r="U27" i="14" l="1"/>
  <c r="X15" i="14" s="1"/>
  <c r="X27" i="14"/>
  <c r="Y15" i="14"/>
  <c r="Y16" i="14" s="1"/>
  <c r="AG3" i="14" s="1"/>
  <c r="U16" i="14"/>
  <c r="AB3" i="14" s="1"/>
  <c r="Z3" i="14"/>
  <c r="T21" i="10"/>
  <c r="S22" i="10"/>
  <c r="S23" i="10"/>
  <c r="T23" i="10" s="1"/>
  <c r="S24" i="10"/>
  <c r="T24" i="10" s="1"/>
  <c r="S25" i="10"/>
  <c r="T25" i="10" s="1"/>
  <c r="S26" i="10"/>
  <c r="T26" i="10" s="1"/>
  <c r="S27" i="10"/>
  <c r="T27" i="10" s="1"/>
  <c r="S28" i="10"/>
  <c r="T28" i="10" s="1"/>
  <c r="S29" i="10"/>
  <c r="T29" i="10" s="1"/>
  <c r="S30" i="10"/>
  <c r="T30" i="10" s="1"/>
  <c r="S31" i="10"/>
  <c r="T31" i="10" s="1"/>
  <c r="S32" i="10"/>
  <c r="T32" i="10" s="1"/>
  <c r="S33" i="10"/>
  <c r="T33" i="10" s="1"/>
  <c r="S34" i="10"/>
  <c r="T34" i="10" s="1"/>
  <c r="S35" i="10"/>
  <c r="T35" i="10" s="1"/>
  <c r="S36" i="10"/>
  <c r="T36" i="10" s="1"/>
  <c r="S37" i="10"/>
  <c r="T37" i="10" s="1"/>
  <c r="S38" i="10"/>
  <c r="T38" i="10" s="1"/>
  <c r="S39" i="10"/>
  <c r="T39" i="10" s="1"/>
  <c r="S40" i="10"/>
  <c r="T40" i="10" s="1"/>
  <c r="S41" i="10"/>
  <c r="T41" i="10" s="1"/>
  <c r="S42" i="10"/>
  <c r="T42" i="10" s="1"/>
  <c r="S43" i="10"/>
  <c r="T43" i="10" s="1"/>
  <c r="S44" i="10"/>
  <c r="T44" i="10" s="1"/>
  <c r="S45" i="10"/>
  <c r="T45" i="10" s="1"/>
  <c r="S46" i="10"/>
  <c r="T46" i="10" s="1"/>
  <c r="S47" i="10"/>
  <c r="T47" i="10" s="1"/>
  <c r="S48" i="10"/>
  <c r="T48" i="10" s="1"/>
  <c r="S49" i="10"/>
  <c r="T49" i="10" s="1"/>
  <c r="S50" i="10"/>
  <c r="T50" i="10" s="1"/>
  <c r="S51" i="10"/>
  <c r="T51" i="10" s="1"/>
  <c r="S52" i="10"/>
  <c r="T52" i="10" s="1"/>
  <c r="S53" i="10"/>
  <c r="T53" i="10" s="1"/>
  <c r="S54" i="10"/>
  <c r="T54" i="10" s="1"/>
  <c r="S55" i="10"/>
  <c r="T55" i="10" s="1"/>
  <c r="S56" i="10"/>
  <c r="T56" i="10" s="1"/>
  <c r="S57" i="10"/>
  <c r="T57" i="10" s="1"/>
  <c r="S58" i="10"/>
  <c r="T58" i="10" s="1"/>
  <c r="S59" i="10"/>
  <c r="T59" i="10" s="1"/>
  <c r="S60" i="10"/>
  <c r="T60" i="10" s="1"/>
  <c r="S61" i="10"/>
  <c r="T61" i="10" s="1"/>
  <c r="S62" i="10"/>
  <c r="T62" i="10" s="1"/>
  <c r="S63" i="10"/>
  <c r="T63" i="10" s="1"/>
  <c r="S64" i="10"/>
  <c r="T64" i="10" s="1"/>
  <c r="S65" i="10"/>
  <c r="T65" i="10" s="1"/>
  <c r="S66" i="10"/>
  <c r="T66" i="10" s="1"/>
  <c r="S67" i="10"/>
  <c r="T67" i="10" s="1"/>
  <c r="S68" i="10"/>
  <c r="T68" i="10" s="1"/>
  <c r="S69" i="10"/>
  <c r="T69" i="10" s="1"/>
  <c r="S70" i="10"/>
  <c r="T70" i="10" s="1"/>
  <c r="S71" i="10"/>
  <c r="T71" i="10" s="1"/>
  <c r="S72" i="10"/>
  <c r="T72" i="10" s="1"/>
  <c r="S73" i="10"/>
  <c r="T73" i="10" s="1"/>
  <c r="S74" i="10"/>
  <c r="T74" i="10" s="1"/>
  <c r="S75" i="10"/>
  <c r="T75" i="10" s="1"/>
  <c r="S76" i="10"/>
  <c r="T76" i="10" s="1"/>
  <c r="S77" i="10"/>
  <c r="T77" i="10" s="1"/>
  <c r="S78" i="10"/>
  <c r="T78" i="10" s="1"/>
  <c r="S79" i="10"/>
  <c r="T79" i="10" s="1"/>
  <c r="S80" i="10"/>
  <c r="T80" i="10" s="1"/>
  <c r="S81" i="10"/>
  <c r="T81" i="10" s="1"/>
  <c r="S82" i="10"/>
  <c r="T82" i="10" s="1"/>
  <c r="S83" i="10"/>
  <c r="T83" i="10" s="1"/>
  <c r="S84" i="10"/>
  <c r="T84" i="10" s="1"/>
  <c r="S85" i="10"/>
  <c r="T85" i="10" s="1"/>
  <c r="S86" i="10"/>
  <c r="T86" i="10" s="1"/>
  <c r="S87" i="10"/>
  <c r="T87" i="10" s="1"/>
  <c r="S88" i="10"/>
  <c r="T88" i="10" s="1"/>
  <c r="S89" i="10"/>
  <c r="T89" i="10" s="1"/>
  <c r="S90" i="10"/>
  <c r="T90" i="10" s="1"/>
  <c r="S91" i="10"/>
  <c r="T91" i="10" s="1"/>
  <c r="S92" i="10"/>
  <c r="T92" i="10" s="1"/>
  <c r="S93" i="10"/>
  <c r="T93" i="10" s="1"/>
  <c r="S94" i="10"/>
  <c r="T94" i="10" s="1"/>
  <c r="S95" i="10"/>
  <c r="T95" i="10" s="1"/>
  <c r="S96" i="10"/>
  <c r="T96" i="10" s="1"/>
  <c r="S97" i="10"/>
  <c r="T97" i="10" s="1"/>
  <c r="S98" i="10"/>
  <c r="T98" i="10" s="1"/>
  <c r="S99" i="10"/>
  <c r="T99" i="10" s="1"/>
  <c r="S100" i="10"/>
  <c r="T100" i="10" s="1"/>
  <c r="S101" i="10"/>
  <c r="T101" i="10" s="1"/>
  <c r="S102" i="10"/>
  <c r="T102" i="10" s="1"/>
  <c r="S103" i="10"/>
  <c r="T103" i="10" s="1"/>
  <c r="S104" i="10"/>
  <c r="T104" i="10" s="1"/>
  <c r="S105" i="10"/>
  <c r="T105" i="10" s="1"/>
  <c r="S106" i="10"/>
  <c r="T106" i="10" s="1"/>
  <c r="S107" i="10"/>
  <c r="T107" i="10" s="1"/>
  <c r="S108" i="10"/>
  <c r="T108" i="10" s="1"/>
  <c r="S109" i="10"/>
  <c r="T109" i="10" s="1"/>
  <c r="S110" i="10"/>
  <c r="T110" i="10" s="1"/>
  <c r="S111" i="10"/>
  <c r="T111" i="10" s="1"/>
  <c r="S112" i="10"/>
  <c r="T112" i="10" s="1"/>
  <c r="S113" i="10"/>
  <c r="T113" i="10" s="1"/>
  <c r="S114" i="10"/>
  <c r="T114" i="10" s="1"/>
  <c r="S115" i="10"/>
  <c r="T115" i="10" s="1"/>
  <c r="S116" i="10"/>
  <c r="T116" i="10" s="1"/>
  <c r="S117" i="10"/>
  <c r="T117" i="10" s="1"/>
  <c r="X15" i="10"/>
  <c r="AD3" i="10" s="1"/>
  <c r="V20" i="10"/>
  <c r="Z15" i="10" l="1"/>
  <c r="AF3" i="10" s="1"/>
  <c r="V15" i="10"/>
  <c r="AA3" i="10" s="1"/>
  <c r="W15" i="10"/>
  <c r="AB3" i="10" s="1"/>
  <c r="AD3" i="14"/>
  <c r="X16" i="14"/>
  <c r="AF3" i="14" s="1"/>
  <c r="T22" i="10"/>
  <c r="AE3" i="14"/>
  <c r="W18" i="14"/>
  <c r="AH3" i="14" s="1"/>
  <c r="Z16" i="10" l="1"/>
  <c r="AH3" i="10" s="1"/>
  <c r="V16" i="10"/>
  <c r="AC3" i="10" l="1"/>
  <c r="AR41" i="10"/>
  <c r="AR13" i="10"/>
  <c r="Y21" i="10"/>
  <c r="Y22" i="10"/>
  <c r="Y23" i="10"/>
  <c r="Y24" i="10"/>
  <c r="Y20" i="10"/>
  <c r="V21" i="10"/>
  <c r="V22" i="10"/>
  <c r="V23" i="10"/>
  <c r="V24" i="10"/>
  <c r="Y25" i="10" l="1"/>
  <c r="V25" i="10"/>
  <c r="Y15" i="10" s="1"/>
  <c r="Y16" i="10" l="1"/>
  <c r="AE3" i="10"/>
  <c r="AG3" i="10" l="1"/>
  <c r="AI3" i="10"/>
</calcChain>
</file>

<file path=xl/sharedStrings.xml><?xml version="1.0" encoding="utf-8"?>
<sst xmlns="http://schemas.openxmlformats.org/spreadsheetml/2006/main" count="901" uniqueCount="363">
  <si>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</si>
  <si>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</si>
  <si>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</si>
  <si>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</si>
  <si>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</si>
  <si>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</si>
  <si>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</si>
  <si>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</si>
  <si>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</si>
  <si>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リレー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</si>
  <si>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</si>
  <si>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</si>
  <si>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</si>
  <si>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</si>
  <si>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</si>
  <si>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</si>
  <si>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やり投げ</t>
    <rPh sb="2" eb="3">
      <t>ナ</t>
    </rPh>
    <phoneticPr fontId="1"/>
  </si>
  <si>
    <t>砲丸投</t>
    <rPh sb="0" eb="3">
      <t>ホウガンナ</t>
    </rPh>
    <phoneticPr fontId="1"/>
  </si>
  <si>
    <t>種目</t>
    <rPh sb="0" eb="2">
      <t>シュモク</t>
    </rPh>
    <phoneticPr fontId="1"/>
  </si>
  <si>
    <t>ナンバー
カード</t>
    <phoneticPr fontId="1"/>
  </si>
  <si>
    <t>○</t>
    <phoneticPr fontId="1"/>
  </si>
  <si>
    <t>円盤投</t>
    <rPh sb="0" eb="3">
      <t>エンバンナゲ</t>
    </rPh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</si>
  <si>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</si>
  <si>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</si>
  <si>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</si>
  <si>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1500ｍ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</si>
  <si>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</si>
  <si>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</si>
  <si>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</si>
  <si>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</si>
  <si>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</si>
  <si>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</si>
  <si>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</si>
  <si>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40才
100ｍ</t>
    <rPh sb="2" eb="3">
      <t>サイ</t>
    </rPh>
    <phoneticPr fontId="1"/>
  </si>
  <si>
    <t>40才
1500ｍ</t>
    <rPh sb="2" eb="3">
      <t>サイ</t>
    </rPh>
    <phoneticPr fontId="1"/>
  </si>
  <si>
    <t>50才
1500ｍ</t>
    <rPh sb="2" eb="3">
      <t>サイ</t>
    </rPh>
    <phoneticPr fontId="1"/>
  </si>
  <si>
    <t>項目</t>
    <rPh sb="0" eb="2">
      <t>コウモク</t>
    </rPh>
    <phoneticPr fontId="1"/>
  </si>
  <si>
    <t>オープン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</si>
  <si>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</si>
  <si>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</si>
  <si>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</si>
  <si>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視覚
1500ｍ</t>
    <rPh sb="0" eb="2">
      <t>シカク</t>
    </rPh>
    <phoneticPr fontId="1"/>
  </si>
  <si>
    <t>【参加料明細書】　</t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</si>
  <si>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</si>
  <si>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</si>
  <si>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</si>
  <si>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</si>
  <si>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</si>
  <si>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</si>
  <si>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</si>
  <si>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</si>
  <si>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</si>
  <si>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</si>
  <si>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</si>
  <si>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</si>
  <si>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</si>
  <si>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東海大</t>
  </si>
  <si>
    <t>平塚学園高</t>
  </si>
  <si>
    <t>神奈川大</t>
  </si>
  <si>
    <t>平塚市役所</t>
  </si>
  <si>
    <t>東海A.C.</t>
  </si>
  <si>
    <t>FREEDOM</t>
  </si>
  <si>
    <t>横須賀大津高</t>
  </si>
  <si>
    <t>東京都市大</t>
  </si>
  <si>
    <t>平塚市陸協</t>
  </si>
  <si>
    <t>WAVE TC</t>
  </si>
  <si>
    <t>日本精工</t>
  </si>
  <si>
    <t>1994寒川TFC</t>
  </si>
  <si>
    <t>静岡マスターズ</t>
  </si>
  <si>
    <t>CR2東日本</t>
  </si>
  <si>
    <t>筑波大</t>
  </si>
  <si>
    <t>慶応義塾大</t>
  </si>
  <si>
    <t>東京海洋大</t>
  </si>
  <si>
    <t>ＡＣ湘南組</t>
  </si>
  <si>
    <t>伊勢原市陸協</t>
  </si>
  <si>
    <t>レジェンズ</t>
  </si>
  <si>
    <t>横浜市陸協</t>
  </si>
  <si>
    <t>日本生命</t>
  </si>
  <si>
    <t>横須賀市陸協</t>
  </si>
  <si>
    <t>1994海老名TFC</t>
  </si>
  <si>
    <t>藤原商会</t>
  </si>
  <si>
    <t>LOW-TECH</t>
  </si>
  <si>
    <t>茅ヶ崎市陸協</t>
  </si>
  <si>
    <t>横浜国立大</t>
  </si>
  <si>
    <t>J.VIC</t>
  </si>
  <si>
    <t>東海大伊勢原</t>
  </si>
  <si>
    <t>桜美林大</t>
  </si>
  <si>
    <t>桜美林大AC</t>
  </si>
  <si>
    <t>横浜国立大院</t>
  </si>
  <si>
    <t>日本室内ﾄﾗｯｸｸﾗﾌﾞ</t>
  </si>
  <si>
    <t>東日本印刷陸上競技部</t>
  </si>
  <si>
    <t>海老名市陸協</t>
  </si>
  <si>
    <t>クラブR2東日本</t>
  </si>
  <si>
    <t>リコー厚木</t>
  </si>
  <si>
    <t>富士通</t>
  </si>
  <si>
    <t>GOLD'S GYM</t>
  </si>
  <si>
    <t>横浜市役所</t>
  </si>
  <si>
    <t>UPAC</t>
  </si>
  <si>
    <t>Wiz ユナイテッド</t>
  </si>
  <si>
    <t>Red Aster</t>
  </si>
  <si>
    <t>SUIRAN RC</t>
  </si>
  <si>
    <t>神奈川M</t>
  </si>
  <si>
    <t>湘南工科大付高</t>
  </si>
  <si>
    <t>厚木市陸協</t>
  </si>
  <si>
    <t>座間市</t>
  </si>
  <si>
    <t>藤沢REDSKINS</t>
  </si>
  <si>
    <t>尚美学園大AC</t>
  </si>
  <si>
    <t>平成国際大</t>
  </si>
  <si>
    <t>法政大</t>
  </si>
  <si>
    <t>藤沢市陸協</t>
  </si>
  <si>
    <t>相州健児</t>
  </si>
  <si>
    <t>日高屋</t>
  </si>
  <si>
    <t>小田原市陸協</t>
  </si>
  <si>
    <t>七里ヶ浜高</t>
  </si>
  <si>
    <t>藤沢翔陵高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</si>
  <si>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</si>
  <si>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</si>
  <si>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</si>
  <si>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</si>
  <si>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</si>
  <si>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</si>
  <si>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</si>
  <si>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</si>
  <si>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</si>
  <si>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</si>
  <si>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</si>
  <si>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</si>
  <si>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</si>
  <si>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</si>
  <si>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柏陽高</t>
  </si>
  <si>
    <t>山手学院高</t>
  </si>
  <si>
    <t>二俣川高</t>
  </si>
  <si>
    <t>日本大</t>
  </si>
  <si>
    <t>帝京平成大</t>
  </si>
  <si>
    <t>國學院大</t>
  </si>
  <si>
    <t>ケミコムジャパン</t>
  </si>
  <si>
    <t>カンパーニュ</t>
  </si>
  <si>
    <t>フレッシュフーズ片野</t>
  </si>
  <si>
    <t>神奈川大同好会</t>
  </si>
  <si>
    <t>神奈川マスターズ</t>
  </si>
  <si>
    <t>座間市陸協</t>
  </si>
  <si>
    <t>オーテックRC</t>
  </si>
  <si>
    <t>ワールウィンドAC</t>
  </si>
  <si>
    <t>相模原陸協</t>
  </si>
  <si>
    <t>team OJC</t>
  </si>
  <si>
    <t>TEAM HAL</t>
  </si>
  <si>
    <t>RunCrew</t>
  </si>
  <si>
    <t>REACT</t>
  </si>
  <si>
    <t>駒大AC</t>
  </si>
  <si>
    <t>厚木清南高</t>
  </si>
  <si>
    <t>山北高</t>
  </si>
  <si>
    <t>神奈川総産高</t>
  </si>
  <si>
    <t>慶応義塾高</t>
  </si>
  <si>
    <t>やり投</t>
    <rPh sb="2" eb="3">
      <t>ナ</t>
    </rPh>
    <phoneticPr fontId="1"/>
  </si>
  <si>
    <t>100ｍ</t>
  </si>
  <si>
    <t>400ｍ</t>
  </si>
  <si>
    <t>800ｍ</t>
  </si>
  <si>
    <t>5000ｍ</t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</si>
  <si>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</si>
  <si>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</si>
  <si>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</si>
  <si>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</si>
  <si>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</si>
  <si>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</si>
  <si>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</si>
  <si>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</si>
  <si>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オープン</t>
  </si>
  <si>
    <t>ナンバーカード</t>
    <phoneticPr fontId="1"/>
  </si>
  <si>
    <t>希望</t>
    <rPh sb="0" eb="2">
      <t>キボウ</t>
    </rPh>
    <phoneticPr fontId="1"/>
  </si>
  <si>
    <t>H1</t>
  </si>
  <si>
    <t>H1</t>
    <phoneticPr fontId="1"/>
  </si>
  <si>
    <t>H2</t>
    <phoneticPr fontId="1"/>
  </si>
  <si>
    <t>H3</t>
    <phoneticPr fontId="1"/>
  </si>
  <si>
    <t>A</t>
  </si>
  <si>
    <t>B</t>
  </si>
  <si>
    <t>C</t>
  </si>
  <si>
    <t>D</t>
  </si>
  <si>
    <t>E</t>
  </si>
  <si>
    <t>F</t>
  </si>
  <si>
    <t>所在地　（住所）</t>
    <rPh sb="0" eb="3">
      <t>ショザイチ</t>
    </rPh>
    <rPh sb="5" eb="7">
      <t>ジュウショ</t>
    </rPh>
    <phoneticPr fontId="1"/>
  </si>
  <si>
    <t>略校名</t>
    <rPh sb="0" eb="1">
      <t>リャク</t>
    </rPh>
    <rPh sb="1" eb="3">
      <t>コウメイ</t>
    </rPh>
    <phoneticPr fontId="1"/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</si>
  <si>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</si>
  <si>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200ｍ</t>
  </si>
  <si>
    <t>110ｍH</t>
  </si>
  <si>
    <t>100ｍH</t>
  </si>
  <si>
    <t>男子高校</t>
    <rPh sb="0" eb="2">
      <t>ダンシ</t>
    </rPh>
    <rPh sb="2" eb="4">
      <t>コウコウ</t>
    </rPh>
    <phoneticPr fontId="1"/>
  </si>
  <si>
    <t>フリガナ</t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</si>
  <si>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</si>
  <si>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申込責任者連絡先
（電話番号）</t>
    <rPh sb="0" eb="2">
      <t>モウシコミ</t>
    </rPh>
    <rPh sb="2" eb="5">
      <t>セキニンシャ</t>
    </rPh>
    <rPh sb="5" eb="7">
      <t>レンラク</t>
    </rPh>
    <rPh sb="7" eb="8">
      <t>サキ</t>
    </rPh>
    <rPh sb="10" eb="12">
      <t>デンワ</t>
    </rPh>
    <rPh sb="12" eb="14">
      <t>バンゴウ</t>
    </rPh>
    <phoneticPr fontId="1"/>
  </si>
  <si>
    <t>大会当日緊急連絡先
（携帯電話）</t>
    <rPh sb="0" eb="2">
      <t>タイカイ</t>
    </rPh>
    <rPh sb="2" eb="4">
      <t>トウジツ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</si>
  <si>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</si>
  <si>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参加料合計</t>
    <rPh sb="0" eb="3">
      <t>サンカリョウ</t>
    </rPh>
    <rPh sb="3" eb="5">
      <t>ゴウケイ</t>
    </rPh>
    <phoneticPr fontId="1"/>
  </si>
  <si>
    <t>リレーのみ</t>
    <phoneticPr fontId="1"/>
  </si>
  <si>
    <t>ナンバーカード代</t>
    <rPh sb="7" eb="8">
      <t>ダイ</t>
    </rPh>
    <phoneticPr fontId="1"/>
  </si>
  <si>
    <t>ﾅﾝﾊﾞｰｶｰﾄﾞ</t>
    <phoneticPr fontId="1"/>
  </si>
  <si>
    <t>チーム代</t>
    <rPh sb="3" eb="4">
      <t>ダイ</t>
    </rPh>
    <phoneticPr fontId="1"/>
  </si>
  <si>
    <t>第64回　平塚選手権（高校・一般の部）　申込一覧表</t>
    <rPh sb="0" eb="1">
      <t>ダイ</t>
    </rPh>
    <rPh sb="3" eb="4">
      <t>カイ</t>
    </rPh>
    <rPh sb="5" eb="7">
      <t>ヒラツカ</t>
    </rPh>
    <rPh sb="7" eb="10">
      <t>センシュケン</t>
    </rPh>
    <rPh sb="11" eb="13">
      <t>コウコウ</t>
    </rPh>
    <rPh sb="14" eb="16">
      <t>イッパン</t>
    </rPh>
    <rPh sb="17" eb="18">
      <t>ブ</t>
    </rPh>
    <rPh sb="20" eb="22">
      <t>モウシコミ</t>
    </rPh>
    <rPh sb="22" eb="24">
      <t>イチラン</t>
    </rPh>
    <rPh sb="24" eb="25">
      <t>ヒョウ</t>
    </rPh>
    <phoneticPr fontId="1"/>
  </si>
  <si>
    <t>4×100mＲ　</t>
    <phoneticPr fontId="1"/>
  </si>
  <si>
    <t>4×400mＲ</t>
    <phoneticPr fontId="1"/>
  </si>
  <si>
    <t>正式団体（学校）名</t>
    <rPh sb="0" eb="2">
      <t>セイシキ</t>
    </rPh>
    <rPh sb="2" eb="4">
      <t>ダンタイ</t>
    </rPh>
    <rPh sb="5" eb="7">
      <t>ガッコウ</t>
    </rPh>
    <rPh sb="8" eb="9">
      <t>メイ</t>
    </rPh>
    <phoneticPr fontId="1"/>
  </si>
  <si>
    <t>　　　上記①～③以外の日本陸連登録者は、オープン欄にオープンと入力してください。</t>
    <rPh sb="3" eb="5">
      <t>ジョウキ</t>
    </rPh>
    <rPh sb="8" eb="10">
      <t>イガイ</t>
    </rPh>
    <rPh sb="11" eb="13">
      <t>ニホン</t>
    </rPh>
    <rPh sb="13" eb="15">
      <t>リクレン</t>
    </rPh>
    <rPh sb="15" eb="17">
      <t>トウロク</t>
    </rPh>
    <rPh sb="17" eb="18">
      <t>シャ</t>
    </rPh>
    <rPh sb="24" eb="25">
      <t>ラン</t>
    </rPh>
    <rPh sb="31" eb="33">
      <t>ニュウリョク</t>
    </rPh>
    <phoneticPr fontId="1"/>
  </si>
  <si>
    <t>※１　①平塚陸協登録者　②市内在住、在勤（日本陸連登録者）　③市内高校（含旧学区）、市内大学（含同好会）、市内事業所に所属する日本陸連登録者</t>
    <phoneticPr fontId="1"/>
  </si>
  <si>
    <t>※２　年代別種目（男子100m,400m,1500m）に参加する競技者は出場種目欄に年代を記入。記入がなければ年代別に出場できない。</t>
    <rPh sb="3" eb="6">
      <t>ネンダイベツ</t>
    </rPh>
    <rPh sb="6" eb="8">
      <t>シュモク</t>
    </rPh>
    <rPh sb="9" eb="11">
      <t>ダンシ</t>
    </rPh>
    <rPh sb="28" eb="30">
      <t>サンカ</t>
    </rPh>
    <rPh sb="32" eb="35">
      <t>キョウギシャ</t>
    </rPh>
    <rPh sb="36" eb="38">
      <t>シュツジョウ</t>
    </rPh>
    <rPh sb="38" eb="40">
      <t>シュモク</t>
    </rPh>
    <rPh sb="40" eb="41">
      <t>ラン</t>
    </rPh>
    <rPh sb="42" eb="44">
      <t>ネンダイ</t>
    </rPh>
    <rPh sb="45" eb="47">
      <t>キニュウ</t>
    </rPh>
    <rPh sb="48" eb="50">
      <t>キニュウ</t>
    </rPh>
    <rPh sb="55" eb="58">
      <t>ネンダイベツ</t>
    </rPh>
    <rPh sb="59" eb="61">
      <t>シュツジョウ</t>
    </rPh>
    <phoneticPr fontId="1"/>
  </si>
  <si>
    <t>※３　視覚障害者1500ｍに参加する競技者は参加資格欄に視覚1500ｍと記入する。</t>
    <phoneticPr fontId="1"/>
  </si>
  <si>
    <t>※４　区分欄には、「高校」または「一般」と記入する。</t>
    <phoneticPr fontId="1"/>
  </si>
  <si>
    <t>※５　リレーは１チームの参加の場合は「参加欄」に○印を、２チーム以上の場合は「参加欄」にＡ・Ｂ～の区別して入力してください。</t>
    <rPh sb="12" eb="14">
      <t>サンカ</t>
    </rPh>
    <rPh sb="15" eb="17">
      <t>バアイ</t>
    </rPh>
    <rPh sb="19" eb="21">
      <t>サンカ</t>
    </rPh>
    <rPh sb="21" eb="22">
      <t>ラン</t>
    </rPh>
    <rPh sb="25" eb="26">
      <t>ジルシ</t>
    </rPh>
    <rPh sb="32" eb="34">
      <t>イジョウ</t>
    </rPh>
    <rPh sb="35" eb="37">
      <t>バアイ</t>
    </rPh>
    <rPh sb="49" eb="51">
      <t>クベツ</t>
    </rPh>
    <rPh sb="53" eb="55">
      <t>ニュウリョク</t>
    </rPh>
    <phoneticPr fontId="1"/>
  </si>
  <si>
    <t>※６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</si>
  <si>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※７　最高記録が、手動の場合は、400m以下＋0.24、400m＋0.14、400mより長い距離そのまま下一桁に０を足して入力する。</t>
    <rPh sb="3" eb="5">
      <t>サイコウ</t>
    </rPh>
    <rPh sb="5" eb="7">
      <t>キロク</t>
    </rPh>
    <phoneticPr fontId="1"/>
  </si>
  <si>
    <t>正式名</t>
    <rPh sb="0" eb="2">
      <t>セイシキ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</si>
  <si>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</si>
  <si>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</si>
  <si>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当日連絡先
（携帯電話）</t>
    <rPh sb="0" eb="2">
      <t>トウジツ</t>
    </rPh>
    <rPh sb="2" eb="5">
      <t>レンラクサキ</t>
    </rPh>
    <rPh sb="7" eb="9">
      <t>ケイタイ</t>
    </rPh>
    <rPh sb="9" eb="11">
      <t>デンワ</t>
    </rPh>
    <phoneticPr fontId="1"/>
  </si>
  <si>
    <t>責任者連絡先
（電話番号）</t>
    <rPh sb="0" eb="3">
      <t>セキニンシャ</t>
    </rPh>
    <rPh sb="3" eb="5">
      <t>レンラク</t>
    </rPh>
    <rPh sb="5" eb="6">
      <t>サキ</t>
    </rPh>
    <rPh sb="8" eb="10">
      <t>デンワ</t>
    </rPh>
    <rPh sb="10" eb="12">
      <t>バンゴウ</t>
    </rPh>
    <phoneticPr fontId="1"/>
  </si>
  <si>
    <t>金額</t>
    <rPh sb="0" eb="2">
      <t>キンガク</t>
    </rPh>
    <phoneticPr fontId="1"/>
  </si>
  <si>
    <t>リレー</t>
  </si>
  <si>
    <t>ﾅﾝﾊﾞｰｶｰﾄﾞ</t>
  </si>
  <si>
    <t>出場
種目数</t>
    <rPh sb="0" eb="2">
      <t>シュツジョウ</t>
    </rPh>
    <rPh sb="3" eb="5">
      <t>シュモク</t>
    </rPh>
    <rPh sb="5" eb="6">
      <t>スウ</t>
    </rPh>
    <phoneticPr fontId="1"/>
  </si>
  <si>
    <t>平塚　一男</t>
    <rPh sb="0" eb="2">
      <t>ヒラツカ</t>
    </rPh>
    <rPh sb="3" eb="5">
      <t>カズオ</t>
    </rPh>
    <phoneticPr fontId="1"/>
  </si>
  <si>
    <t>平塚　二男</t>
    <rPh sb="0" eb="2">
      <t>ヒラツカ</t>
    </rPh>
    <rPh sb="3" eb="4">
      <t>ニ</t>
    </rPh>
    <rPh sb="4" eb="5">
      <t>オ</t>
    </rPh>
    <phoneticPr fontId="1"/>
  </si>
  <si>
    <t>平塚　三男</t>
    <rPh sb="3" eb="4">
      <t>サン</t>
    </rPh>
    <rPh sb="4" eb="5">
      <t>オ</t>
    </rPh>
    <phoneticPr fontId="1"/>
  </si>
  <si>
    <t>平塚　四男</t>
    <rPh sb="3" eb="4">
      <t>ヨン</t>
    </rPh>
    <rPh sb="4" eb="5">
      <t>オ</t>
    </rPh>
    <phoneticPr fontId="1"/>
  </si>
  <si>
    <t>平塚　なでしこ</t>
    <rPh sb="0" eb="2">
      <t>ヒラツカ</t>
    </rPh>
    <phoneticPr fontId="1"/>
  </si>
  <si>
    <t>ﾋﾗﾂｶ　ｲﾁｵ</t>
    <phoneticPr fontId="1"/>
  </si>
  <si>
    <t>ﾋﾗﾂｶ　ﾆｵ</t>
    <phoneticPr fontId="1"/>
  </si>
  <si>
    <t>ﾋﾗﾂｶ　ｻﾝｵ</t>
    <phoneticPr fontId="1"/>
  </si>
  <si>
    <t>ﾋﾗﾂｶ　ﾖﾝｵ</t>
    <phoneticPr fontId="1"/>
  </si>
  <si>
    <t>ﾋﾗﾂｶ　ﾅﾃﾞｼｺ</t>
    <phoneticPr fontId="1"/>
  </si>
  <si>
    <t>H2</t>
  </si>
  <si>
    <t>男子40才
100ｍ</t>
  </si>
  <si>
    <t>男子視覚
1500ｍ</t>
  </si>
  <si>
    <t>男子200ｍ</t>
  </si>
  <si>
    <t>男子走高跳</t>
  </si>
  <si>
    <t>女子400ｍ</t>
  </si>
  <si>
    <t>神奈川　一雄</t>
    <rPh sb="0" eb="3">
      <t>カナガワ</t>
    </rPh>
    <rPh sb="4" eb="5">
      <t>イチ</t>
    </rPh>
    <rPh sb="5" eb="6">
      <t>オ</t>
    </rPh>
    <phoneticPr fontId="1"/>
  </si>
  <si>
    <t>神奈川　二雄</t>
    <rPh sb="0" eb="3">
      <t>カナガワ</t>
    </rPh>
    <rPh sb="4" eb="5">
      <t>ニ</t>
    </rPh>
    <phoneticPr fontId="1"/>
  </si>
  <si>
    <t>神奈川　三雄</t>
    <rPh sb="0" eb="3">
      <t>カナガワ</t>
    </rPh>
    <rPh sb="4" eb="5">
      <t>サン</t>
    </rPh>
    <phoneticPr fontId="1"/>
  </si>
  <si>
    <t>神奈川　四雄</t>
    <rPh sb="0" eb="3">
      <t>カナガワ</t>
    </rPh>
    <rPh sb="4" eb="5">
      <t>ヨン</t>
    </rPh>
    <phoneticPr fontId="1"/>
  </si>
  <si>
    <t>関東　一介</t>
    <rPh sb="0" eb="2">
      <t>カントウ</t>
    </rPh>
    <rPh sb="3" eb="4">
      <t>イチ</t>
    </rPh>
    <rPh sb="4" eb="5">
      <t>スケ</t>
    </rPh>
    <phoneticPr fontId="1"/>
  </si>
  <si>
    <t>関東　二介</t>
    <rPh sb="0" eb="2">
      <t>カントウ</t>
    </rPh>
    <rPh sb="3" eb="4">
      <t>ニ</t>
    </rPh>
    <rPh sb="4" eb="5">
      <t>スケ</t>
    </rPh>
    <phoneticPr fontId="1"/>
  </si>
  <si>
    <t>関東　三介</t>
    <rPh sb="0" eb="2">
      <t>カントウ</t>
    </rPh>
    <rPh sb="3" eb="4">
      <t>サン</t>
    </rPh>
    <rPh sb="4" eb="5">
      <t>スケ</t>
    </rPh>
    <phoneticPr fontId="1"/>
  </si>
  <si>
    <t>関東　四介</t>
    <rPh sb="0" eb="2">
      <t>カントウ</t>
    </rPh>
    <rPh sb="3" eb="4">
      <t>ヨン</t>
    </rPh>
    <rPh sb="4" eb="5">
      <t>スケ</t>
    </rPh>
    <phoneticPr fontId="1"/>
  </si>
  <si>
    <t>ｶﾅｶﾞﾜ　ｲﾁｵ</t>
    <phoneticPr fontId="1"/>
  </si>
  <si>
    <t>ｶﾅｶﾞﾜ　ﾆｵ</t>
    <phoneticPr fontId="1"/>
  </si>
  <si>
    <t>ｶﾅｶﾞﾜ　ｻﾝｵ</t>
    <phoneticPr fontId="1"/>
  </si>
  <si>
    <t>ｶﾅｶﾞﾜ　ﾖﾝｵ</t>
    <phoneticPr fontId="1"/>
  </si>
  <si>
    <t>ｶﾝﾄｳ　ｲﾁｽｹ</t>
    <phoneticPr fontId="1"/>
  </si>
  <si>
    <t>ｶﾝﾄｳ　ﾆｽｹ</t>
    <phoneticPr fontId="1"/>
  </si>
  <si>
    <t>ｶﾝﾄｳ　ｻﾝｽｹ</t>
    <phoneticPr fontId="1"/>
  </si>
  <si>
    <t>ｶﾝﾄｳ　ﾖﾝｽｹ</t>
    <phoneticPr fontId="1"/>
  </si>
  <si>
    <t>H3</t>
  </si>
  <si>
    <t>男子砲丸投</t>
  </si>
  <si>
    <t>平塚　ＡＴＨＬＥＴＥ　ＣＬＵＢ</t>
    <rPh sb="0" eb="2">
      <t>ヒラツカ</t>
    </rPh>
    <phoneticPr fontId="1"/>
  </si>
  <si>
    <t>平塚ＡＣ</t>
    <rPh sb="0" eb="2">
      <t>ヒラツカ</t>
    </rPh>
    <phoneticPr fontId="1"/>
  </si>
  <si>
    <t>平塚市大原１－１</t>
    <rPh sb="0" eb="3">
      <t>ヒラツカシ</t>
    </rPh>
    <rPh sb="3" eb="5">
      <t>オオハラ</t>
    </rPh>
    <phoneticPr fontId="1"/>
  </si>
  <si>
    <t>平塚　一男</t>
    <rPh sb="0" eb="2">
      <t>ヒラツカ</t>
    </rPh>
    <rPh sb="3" eb="5">
      <t>イチオ</t>
    </rPh>
    <phoneticPr fontId="1"/>
  </si>
  <si>
    <t>090-○○○〇-▽▽△△</t>
    <phoneticPr fontId="1"/>
  </si>
  <si>
    <t>男子高校砲丸投</t>
  </si>
  <si>
    <t>男子円盤投</t>
  </si>
  <si>
    <t>男子高校円盤投</t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</si>
  <si>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</si>
  <si>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080-□□◇◇－◇◇□□　（小原）</t>
    <rPh sb="15" eb="17">
      <t>オバラ</t>
    </rPh>
    <phoneticPr fontId="1"/>
  </si>
  <si>
    <t>所属</t>
    <rPh sb="0" eb="2">
      <t>ショゾク</t>
    </rPh>
    <phoneticPr fontId="1"/>
  </si>
  <si>
    <r>
      <t>所在地　（住所）</t>
    </r>
    <r>
      <rPr>
        <sz val="8"/>
        <color theme="1"/>
        <rFont val="ＭＳ Ｐゴシック"/>
        <family val="3"/>
        <charset val="128"/>
        <scheme val="minor"/>
      </rPr>
      <t xml:space="preserve">
(参加資格がわかるもの）</t>
    </r>
    <rPh sb="0" eb="3">
      <t>ショザイチ</t>
    </rPh>
    <rPh sb="5" eb="7">
      <t>ジュウショ</t>
    </rPh>
    <rPh sb="10" eb="12">
      <t>サンカ</t>
    </rPh>
    <rPh sb="12" eb="14">
      <t>シカク</t>
    </rPh>
    <phoneticPr fontId="1"/>
  </si>
  <si>
    <t>※２　年代別種目（男子100m,1500m）に参加する競技者は出場種目欄に年代を入力。入力がなければ年代別に出場できない。</t>
    <rPh sb="3" eb="6">
      <t>ネンダイベツ</t>
    </rPh>
    <rPh sb="6" eb="8">
      <t>シュモク</t>
    </rPh>
    <rPh sb="9" eb="11">
      <t>ダンシ</t>
    </rPh>
    <rPh sb="23" eb="25">
      <t>サンカ</t>
    </rPh>
    <rPh sb="27" eb="30">
      <t>キョウギシャ</t>
    </rPh>
    <rPh sb="31" eb="33">
      <t>シュツジョウ</t>
    </rPh>
    <rPh sb="33" eb="35">
      <t>シュモク</t>
    </rPh>
    <rPh sb="35" eb="36">
      <t>ラン</t>
    </rPh>
    <rPh sb="37" eb="39">
      <t>ネンダイ</t>
    </rPh>
    <rPh sb="40" eb="42">
      <t>ニュウリョク</t>
    </rPh>
    <rPh sb="43" eb="45">
      <t>ニュウリョク</t>
    </rPh>
    <rPh sb="50" eb="53">
      <t>ネンダイベツ</t>
    </rPh>
    <rPh sb="54" eb="56">
      <t>シュツジョウ</t>
    </rPh>
    <phoneticPr fontId="1"/>
  </si>
  <si>
    <t>※４　区分欄には、「高校」または「一般」と記入する。（高校生未満は出場できない）</t>
    <rPh sb="27" eb="30">
      <t>コウコウセイ</t>
    </rPh>
    <rPh sb="30" eb="32">
      <t>ミマン</t>
    </rPh>
    <rPh sb="33" eb="35">
      <t>シュツジョウ</t>
    </rPh>
    <phoneticPr fontId="1"/>
  </si>
  <si>
    <t>市内在住</t>
    <rPh sb="0" eb="2">
      <t>シナイ</t>
    </rPh>
    <rPh sb="2" eb="4">
      <t>ザイジュウ</t>
    </rPh>
    <phoneticPr fontId="1"/>
  </si>
  <si>
    <t>市内在勤</t>
    <rPh sb="0" eb="2">
      <t>シナイ</t>
    </rPh>
    <rPh sb="2" eb="4">
      <t>ザイキン</t>
    </rPh>
    <phoneticPr fontId="1"/>
  </si>
  <si>
    <t>市内在学</t>
    <rPh sb="0" eb="2">
      <t>シナイ</t>
    </rPh>
    <rPh sb="2" eb="4">
      <t>ザイガク</t>
    </rPh>
    <phoneticPr fontId="1"/>
  </si>
  <si>
    <t>資格・オープン</t>
    <rPh sb="0" eb="2">
      <t>シカク</t>
    </rPh>
    <phoneticPr fontId="1"/>
  </si>
  <si>
    <t>旧学区</t>
    <rPh sb="0" eb="1">
      <t>キュウ</t>
    </rPh>
    <rPh sb="1" eb="3">
      <t>ガック</t>
    </rPh>
    <phoneticPr fontId="1"/>
  </si>
  <si>
    <t>日本陸連
登録番号
JAAF　ID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</si>
  <si>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○</t>
    <phoneticPr fontId="1"/>
  </si>
  <si>
    <t>ｱｽﾘｰtﾋﾞﾌﾞｽ</t>
    <phoneticPr fontId="1"/>
  </si>
  <si>
    <t>※１　①平塚陸協登録者　②平塚市在住、在勤、在学の日本陸連登録者（住所欄と一覧表のオープン欄に資格が分かるように入力）　③伊勢原、秦野、大磯、二宮の高校に在学の高校生で日本陸連登録者　上記①～③以外の神奈川陸連登録者は、オープン欄にオープンと入力してください。</t>
    <rPh sb="13" eb="15">
      <t>ヒラツカ</t>
    </rPh>
    <rPh sb="15" eb="16">
      <t>シ</t>
    </rPh>
    <rPh sb="16" eb="18">
      <t>ザイジュウ</t>
    </rPh>
    <rPh sb="19" eb="21">
      <t>ザイキン</t>
    </rPh>
    <rPh sb="22" eb="24">
      <t>ザイガク</t>
    </rPh>
    <rPh sb="25" eb="27">
      <t>ニホン</t>
    </rPh>
    <rPh sb="27" eb="29">
      <t>リクレン</t>
    </rPh>
    <rPh sb="29" eb="31">
      <t>トウロク</t>
    </rPh>
    <rPh sb="31" eb="32">
      <t>シャ</t>
    </rPh>
    <rPh sb="33" eb="35">
      <t>ジュウショ</t>
    </rPh>
    <rPh sb="35" eb="36">
      <t>ラン</t>
    </rPh>
    <rPh sb="37" eb="40">
      <t>イチランヒョウ</t>
    </rPh>
    <rPh sb="45" eb="46">
      <t>ラン</t>
    </rPh>
    <rPh sb="47" eb="49">
      <t>シカク</t>
    </rPh>
    <rPh sb="50" eb="51">
      <t>ワ</t>
    </rPh>
    <rPh sb="56" eb="58">
      <t>ニュウリョク</t>
    </rPh>
    <rPh sb="61" eb="64">
      <t>イセハラ</t>
    </rPh>
    <rPh sb="65" eb="67">
      <t>ハダノ</t>
    </rPh>
    <rPh sb="68" eb="70">
      <t>オオイソ</t>
    </rPh>
    <rPh sb="71" eb="73">
      <t>ニノミヤ</t>
    </rPh>
    <rPh sb="74" eb="76">
      <t>コウコウ</t>
    </rPh>
    <rPh sb="88" eb="90">
      <t>トウロク</t>
    </rPh>
    <rPh sb="90" eb="91">
      <t>シャ</t>
    </rPh>
    <rPh sb="100" eb="103">
      <t>カナガワ</t>
    </rPh>
    <phoneticPr fontId="1"/>
  </si>
  <si>
    <t>※７　最高記録が、手動の場合は、400m未満＋0.24、400m＋0.14、400mより長い距離そのまま下一桁に０を足して入力する。</t>
    <rPh sb="3" eb="5">
      <t>サイコウ</t>
    </rPh>
    <rPh sb="5" eb="7">
      <t>キロク</t>
    </rPh>
    <rPh sb="20" eb="22">
      <t>ミマン</t>
    </rPh>
    <phoneticPr fontId="1"/>
  </si>
  <si>
    <t>視覚1500ｍ</t>
    <rPh sb="0" eb="2">
      <t>シカク</t>
    </rPh>
    <phoneticPr fontId="1"/>
  </si>
  <si>
    <t>50才1500ｍ</t>
    <rPh sb="2" eb="3">
      <t>サイ</t>
    </rPh>
    <phoneticPr fontId="1"/>
  </si>
  <si>
    <t>40才1500ｍ</t>
    <rPh sb="2" eb="3">
      <t>サイ</t>
    </rPh>
    <phoneticPr fontId="1"/>
  </si>
  <si>
    <t>40才100ｍ</t>
    <rPh sb="2" eb="3">
      <t>サイ</t>
    </rPh>
    <phoneticPr fontId="1"/>
  </si>
  <si>
    <t>※３　視覚障害者1500ｍに参加する競技者は出場種目欄に視覚1500ｍと入力する。</t>
    <rPh sb="22" eb="24">
      <t>シュツジョウ</t>
    </rPh>
    <rPh sb="24" eb="26">
      <t>シュモク</t>
    </rPh>
    <rPh sb="36" eb="38">
      <t>ニュウリョク</t>
    </rPh>
    <phoneticPr fontId="1"/>
  </si>
  <si>
    <t>円盤投</t>
    <rPh sb="0" eb="3">
      <t>エンバンナ</t>
    </rPh>
    <phoneticPr fontId="1"/>
  </si>
  <si>
    <t>EAGLERUN</t>
  </si>
  <si>
    <t>慶大同</t>
  </si>
  <si>
    <t>平塚農商高</t>
  </si>
  <si>
    <t>工学院大</t>
  </si>
  <si>
    <t>伊志田高</t>
  </si>
  <si>
    <t>Marine Athlete</t>
  </si>
  <si>
    <t>鎌倉陸協</t>
  </si>
  <si>
    <t>MORE</t>
  </si>
  <si>
    <t>川崎市陸協</t>
  </si>
  <si>
    <t>高浜高</t>
  </si>
  <si>
    <t>SAC</t>
  </si>
  <si>
    <t>農大走好会</t>
  </si>
  <si>
    <t>FSRUNNING</t>
  </si>
  <si>
    <t>大和市陸協</t>
  </si>
  <si>
    <t>星槎大</t>
  </si>
  <si>
    <t>星槎大</t>
    <phoneticPr fontId="1"/>
  </si>
  <si>
    <t>SAC</t>
    <phoneticPr fontId="1"/>
  </si>
  <si>
    <t>高</t>
    <rPh sb="0" eb="1">
      <t>コウ</t>
    </rPh>
    <phoneticPr fontId="1"/>
  </si>
  <si>
    <t>大</t>
    <rPh sb="0" eb="1">
      <t>ダイ</t>
    </rPh>
    <phoneticPr fontId="1"/>
  </si>
  <si>
    <t>伊勢原陸協</t>
  </si>
  <si>
    <t>伊勢原陸協</t>
    <phoneticPr fontId="1"/>
  </si>
  <si>
    <t>横須賀陸協</t>
  </si>
  <si>
    <t>横須賀陸協</t>
    <phoneticPr fontId="1"/>
  </si>
  <si>
    <t>横浜陸協</t>
  </si>
  <si>
    <t>横浜陸協</t>
    <phoneticPr fontId="1"/>
  </si>
  <si>
    <t>海老名陸協</t>
  </si>
  <si>
    <t>海老名陸協</t>
    <phoneticPr fontId="1"/>
  </si>
  <si>
    <t>鎌倉陸協</t>
    <phoneticPr fontId="1"/>
  </si>
  <si>
    <t>茅ヶ崎陸協</t>
  </si>
  <si>
    <t>茅ヶ崎陸協</t>
    <phoneticPr fontId="1"/>
  </si>
  <si>
    <t>厚木陸協</t>
  </si>
  <si>
    <t>厚木陸協</t>
    <phoneticPr fontId="1"/>
  </si>
  <si>
    <t>座間陸協</t>
  </si>
  <si>
    <t>座間陸協</t>
    <phoneticPr fontId="1"/>
  </si>
  <si>
    <t>小田原陸協</t>
  </si>
  <si>
    <t>小田原陸協</t>
    <phoneticPr fontId="1"/>
  </si>
  <si>
    <t>川崎陸協</t>
  </si>
  <si>
    <t>川崎陸協</t>
    <phoneticPr fontId="1"/>
  </si>
  <si>
    <t>大和陸協</t>
  </si>
  <si>
    <t>大和陸協</t>
    <phoneticPr fontId="1"/>
  </si>
  <si>
    <t>藤沢陸協</t>
  </si>
  <si>
    <t>藤沢陸協</t>
    <phoneticPr fontId="1"/>
  </si>
  <si>
    <t>平塚陸協</t>
  </si>
  <si>
    <t>平塚陸協</t>
    <phoneticPr fontId="1"/>
  </si>
  <si>
    <t>上矢部</t>
  </si>
  <si>
    <t>湘南スターズ</t>
  </si>
  <si>
    <t>ゼロベースラン</t>
  </si>
  <si>
    <t>SUT INT.</t>
  </si>
  <si>
    <t>Setech AC</t>
  </si>
  <si>
    <t>横浜商業高</t>
  </si>
  <si>
    <t>秦野高校</t>
  </si>
  <si>
    <t>大松運輸</t>
  </si>
  <si>
    <t>七里ガ浜</t>
  </si>
  <si>
    <t>慶大同好会</t>
  </si>
  <si>
    <t>鎌倉高</t>
  </si>
  <si>
    <t>SPRINTEST</t>
  </si>
  <si>
    <t>KAC</t>
  </si>
  <si>
    <t>横浜清風</t>
  </si>
  <si>
    <t>湘南工大附高</t>
  </si>
  <si>
    <t>国士館大</t>
  </si>
  <si>
    <t>保土ケ谷高校</t>
  </si>
  <si>
    <t>ﾜｰﾙｳｲﾝﾄﾞAC</t>
  </si>
  <si>
    <t>SCDAC</t>
  </si>
  <si>
    <t>日体大</t>
  </si>
  <si>
    <t>MSD</t>
  </si>
  <si>
    <t>相洋</t>
  </si>
  <si>
    <t>海老名高校</t>
  </si>
  <si>
    <t>上智大</t>
  </si>
  <si>
    <t>ENDLESS</t>
  </si>
  <si>
    <t>横市大</t>
  </si>
  <si>
    <t>青学大</t>
  </si>
  <si>
    <t>FSランニング</t>
  </si>
  <si>
    <t>東京ガスエコモ</t>
  </si>
  <si>
    <t>ダブルスチール</t>
  </si>
  <si>
    <t>法大Ⅱ部</t>
  </si>
  <si>
    <t>ティーハンド</t>
  </si>
  <si>
    <t>明治学院大</t>
  </si>
  <si>
    <t>いといとれー</t>
  </si>
  <si>
    <t>足柄上陸協</t>
  </si>
  <si>
    <t>東京都庁</t>
  </si>
  <si>
    <t>横浜国立大</t>
    <phoneticPr fontId="1"/>
  </si>
  <si>
    <t>第68回　平塚選手権（高校・一般の部）　申込一覧表</t>
    <rPh sb="0" eb="1">
      <t>ダイ</t>
    </rPh>
    <rPh sb="3" eb="4">
      <t>カイ</t>
    </rPh>
    <rPh sb="5" eb="7">
      <t>ヒラツカ</t>
    </rPh>
    <rPh sb="7" eb="10">
      <t>センシュケン</t>
    </rPh>
    <rPh sb="11" eb="13">
      <t>コウコウ</t>
    </rPh>
    <rPh sb="14" eb="16">
      <t>イッパン</t>
    </rPh>
    <rPh sb="17" eb="18">
      <t>ブ</t>
    </rPh>
    <rPh sb="20" eb="22">
      <t>モウシコミ</t>
    </rPh>
    <rPh sb="22" eb="24">
      <t>イチラン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</si>
</sst>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\ﾁ\ｰ\ﾑ"/>
    <numFmt numFmtId="178" formatCode="#&quot;円&quot;"/>
    <numFmt numFmtId="179" formatCode="#&quot;種&quot;&quot;目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9" fontId="11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8" fontId="2" fillId="0" borderId="0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right" vertical="center"/>
    </xf>
    <xf numFmtId="177" fontId="11" fillId="2" borderId="2" xfId="1" applyNumberFormat="1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1" xfId="1" applyNumberFormat="1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178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3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111919</xdr:colOff>
          <xdr:row>4</xdr:row>
          <xdr:rowOff>135732</xdr:rowOff>
        </xdr:from>
        <xdr:to>
          <xdr:col>9</xdr:col>
          <xdr:colOff>642938</xdr:colOff>
          <xdr:row>8</xdr:row>
          <xdr:rowOff>147638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3:$Y$16" spid="_x0000_s41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5294" y="1528763"/>
              <a:ext cx="5114925" cy="857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40484</xdr:colOff>
          <xdr:row>7</xdr:row>
          <xdr:rowOff>11907</xdr:rowOff>
        </xdr:from>
        <xdr:to>
          <xdr:col>15</xdr:col>
          <xdr:colOff>839507</xdr:colOff>
          <xdr:row>8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8:$X$18" spid="_x0000_s41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26922" y="2012157"/>
              <a:ext cx="2989773" cy="3690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166687</xdr:colOff>
      <xdr:row>0</xdr:row>
      <xdr:rowOff>59531</xdr:rowOff>
    </xdr:from>
    <xdr:to>
      <xdr:col>3</xdr:col>
      <xdr:colOff>954880</xdr:colOff>
      <xdr:row>1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6687" y="59531"/>
          <a:ext cx="2181224" cy="295276"/>
        </a:xfrm>
        <a:prstGeom prst="wedgeRectCallout">
          <a:avLst>
            <a:gd name="adj1" fmla="val 42741"/>
            <a:gd name="adj2" fmla="val 9391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正式な所属名をお書きください。</a:t>
          </a:r>
        </a:p>
      </xdr:txBody>
    </xdr:sp>
    <xdr:clientData/>
  </xdr:twoCellAnchor>
  <xdr:twoCellAnchor>
    <xdr:from>
      <xdr:col>3</xdr:col>
      <xdr:colOff>1023937</xdr:colOff>
      <xdr:row>0</xdr:row>
      <xdr:rowOff>59531</xdr:rowOff>
    </xdr:from>
    <xdr:to>
      <xdr:col>15</xdr:col>
      <xdr:colOff>69055</xdr:colOff>
      <xdr:row>1</xdr:row>
      <xdr:rowOff>104776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16968" y="59531"/>
          <a:ext cx="5629275" cy="295276"/>
        </a:xfrm>
        <a:prstGeom prst="wedgeRectCallout">
          <a:avLst>
            <a:gd name="adj1" fmla="val 39013"/>
            <a:gd name="adj2" fmla="val 10681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リストにチーム・学校がある場合は、リストから選んでください。プロに載せるチーム名です。</a:t>
          </a:r>
        </a:p>
      </xdr:txBody>
    </xdr:sp>
    <xdr:clientData/>
  </xdr:twoCellAnchor>
  <xdr:twoCellAnchor>
    <xdr:from>
      <xdr:col>2</xdr:col>
      <xdr:colOff>833438</xdr:colOff>
      <xdr:row>4</xdr:row>
      <xdr:rowOff>142876</xdr:rowOff>
    </xdr:from>
    <xdr:to>
      <xdr:col>9</xdr:col>
      <xdr:colOff>392907</xdr:colOff>
      <xdr:row>6</xdr:row>
      <xdr:rowOff>69058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66813" y="1535907"/>
          <a:ext cx="4143375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大会当日に、会場で連絡がとれる方の連絡先をお願いします。</a:t>
          </a:r>
        </a:p>
      </xdr:txBody>
    </xdr:sp>
    <xdr:clientData/>
  </xdr:twoCellAnchor>
  <xdr:twoCellAnchor>
    <xdr:from>
      <xdr:col>9</xdr:col>
      <xdr:colOff>488158</xdr:colOff>
      <xdr:row>4</xdr:row>
      <xdr:rowOff>142876</xdr:rowOff>
    </xdr:from>
    <xdr:to>
      <xdr:col>16</xdr:col>
      <xdr:colOff>119063</xdr:colOff>
      <xdr:row>6</xdr:row>
      <xdr:rowOff>69058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05439" y="1535907"/>
          <a:ext cx="3548062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申込について確認できる方の連絡先を入力してください。</a:t>
          </a:r>
        </a:p>
      </xdr:txBody>
    </xdr:sp>
    <xdr:clientData/>
  </xdr:twoCellAnchor>
  <xdr:twoCellAnchor>
    <xdr:from>
      <xdr:col>2</xdr:col>
      <xdr:colOff>452437</xdr:colOff>
      <xdr:row>8</xdr:row>
      <xdr:rowOff>190501</xdr:rowOff>
    </xdr:from>
    <xdr:to>
      <xdr:col>7</xdr:col>
      <xdr:colOff>559594</xdr:colOff>
      <xdr:row>10</xdr:row>
      <xdr:rowOff>33339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5812" y="2428876"/>
          <a:ext cx="3274220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一覧表を入力すると、自動計算します</a:t>
          </a:r>
        </a:p>
      </xdr:txBody>
    </xdr:sp>
    <xdr:clientData/>
  </xdr:twoCellAnchor>
  <xdr:twoCellAnchor>
    <xdr:from>
      <xdr:col>11</xdr:col>
      <xdr:colOff>261937</xdr:colOff>
      <xdr:row>8</xdr:row>
      <xdr:rowOff>190500</xdr:rowOff>
    </xdr:from>
    <xdr:to>
      <xdr:col>15</xdr:col>
      <xdr:colOff>321468</xdr:colOff>
      <xdr:row>10</xdr:row>
      <xdr:rowOff>33338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96062" y="2428875"/>
          <a:ext cx="1702594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自動計算します</a:t>
          </a:r>
        </a:p>
      </xdr:txBody>
    </xdr:sp>
    <xdr:clientData/>
  </xdr:twoCellAnchor>
  <xdr:twoCellAnchor>
    <xdr:from>
      <xdr:col>2</xdr:col>
      <xdr:colOff>130968</xdr:colOff>
      <xdr:row>12</xdr:row>
      <xdr:rowOff>71437</xdr:rowOff>
    </xdr:from>
    <xdr:to>
      <xdr:col>7</xdr:col>
      <xdr:colOff>507204</xdr:colOff>
      <xdr:row>13</xdr:row>
      <xdr:rowOff>152401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4343" y="3190875"/>
          <a:ext cx="3543299" cy="295276"/>
        </a:xfrm>
        <a:prstGeom prst="wedgeRectCallout">
          <a:avLst>
            <a:gd name="adj1" fmla="val -46284"/>
            <a:gd name="adj2" fmla="val 29713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3</xdr:col>
      <xdr:colOff>178595</xdr:colOff>
      <xdr:row>14</xdr:row>
      <xdr:rowOff>202407</xdr:rowOff>
    </xdr:from>
    <xdr:to>
      <xdr:col>6</xdr:col>
      <xdr:colOff>328613</xdr:colOff>
      <xdr:row>16</xdr:row>
      <xdr:rowOff>69058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71626" y="3750470"/>
          <a:ext cx="1876425" cy="295276"/>
        </a:xfrm>
        <a:prstGeom prst="wedgeRectCallout">
          <a:avLst>
            <a:gd name="adj1" fmla="val -47371"/>
            <a:gd name="adj2" fmla="val 1455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6</xdr:col>
      <xdr:colOff>345281</xdr:colOff>
      <xdr:row>32</xdr:row>
      <xdr:rowOff>119062</xdr:rowOff>
    </xdr:from>
    <xdr:to>
      <xdr:col>14</xdr:col>
      <xdr:colOff>435769</xdr:colOff>
      <xdr:row>34</xdr:row>
      <xdr:rowOff>202406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4719" y="7524750"/>
          <a:ext cx="4400550" cy="511969"/>
        </a:xfrm>
        <a:prstGeom prst="wedgeRectCallout">
          <a:avLst>
            <a:gd name="adj1" fmla="val -50054"/>
            <a:gd name="adj2" fmla="val -11680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小学生、中学生、高校、大学の競技者は学年を入力してください。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中高一貫校は４年生は</a:t>
          </a:r>
          <a:r>
            <a:rPr kumimoji="1" lang="en-US" altLang="ja-JP" sz="1100"/>
            <a:t>H</a:t>
          </a:r>
          <a:r>
            <a:rPr kumimoji="1" lang="ja-JP" altLang="en-US" sz="1100"/>
            <a:t>１、５年生は</a:t>
          </a:r>
          <a:r>
            <a:rPr kumimoji="1" lang="en-US" altLang="ja-JP" sz="1100"/>
            <a:t>H</a:t>
          </a:r>
          <a:r>
            <a:rPr kumimoji="1" lang="ja-JP" altLang="en-US" sz="1100"/>
            <a:t>２、６年生は</a:t>
          </a:r>
          <a:r>
            <a:rPr kumimoji="1" lang="en-US" altLang="ja-JP" sz="1100"/>
            <a:t>H</a:t>
          </a:r>
          <a:r>
            <a:rPr kumimoji="1" lang="ja-JP" altLang="en-US" sz="1100"/>
            <a:t>３で入力してください。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83344</xdr:colOff>
      <xdr:row>14</xdr:row>
      <xdr:rowOff>190499</xdr:rowOff>
    </xdr:from>
    <xdr:to>
      <xdr:col>10</xdr:col>
      <xdr:colOff>64294</xdr:colOff>
      <xdr:row>16</xdr:row>
      <xdr:rowOff>57150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83782" y="3738562"/>
          <a:ext cx="2266950" cy="295276"/>
        </a:xfrm>
        <a:prstGeom prst="wedgeRectCallout">
          <a:avLst>
            <a:gd name="adj1" fmla="val -27447"/>
            <a:gd name="adj2" fmla="val 1955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9</xdr:col>
      <xdr:colOff>571500</xdr:colOff>
      <xdr:row>12</xdr:row>
      <xdr:rowOff>47624</xdr:rowOff>
    </xdr:from>
    <xdr:to>
      <xdr:col>15</xdr:col>
      <xdr:colOff>388143</xdr:colOff>
      <xdr:row>13</xdr:row>
      <xdr:rowOff>128588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88781" y="3167062"/>
          <a:ext cx="2876550" cy="295276"/>
        </a:xfrm>
        <a:prstGeom prst="wedgeRectCallout">
          <a:avLst>
            <a:gd name="adj1" fmla="val -28256"/>
            <a:gd name="adj2" fmla="val 39229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数字だけ入力してください。分秒は自動入力。</a:t>
          </a:r>
        </a:p>
      </xdr:txBody>
    </xdr:sp>
    <xdr:clientData/>
  </xdr:twoCellAnchor>
  <xdr:twoCellAnchor>
    <xdr:from>
      <xdr:col>8</xdr:col>
      <xdr:colOff>71437</xdr:colOff>
      <xdr:row>24</xdr:row>
      <xdr:rowOff>71437</xdr:rowOff>
    </xdr:from>
    <xdr:to>
      <xdr:col>11</xdr:col>
      <xdr:colOff>23813</xdr:colOff>
      <xdr:row>25</xdr:row>
      <xdr:rowOff>152401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441031" y="5762625"/>
          <a:ext cx="1916907" cy="295276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チームの時は〇をつける。</a:t>
          </a:r>
        </a:p>
      </xdr:txBody>
    </xdr:sp>
    <xdr:clientData/>
  </xdr:twoCellAnchor>
  <xdr:twoCellAnchor>
    <xdr:from>
      <xdr:col>9</xdr:col>
      <xdr:colOff>297656</xdr:colOff>
      <xdr:row>29</xdr:row>
      <xdr:rowOff>190499</xdr:rowOff>
    </xdr:from>
    <xdr:to>
      <xdr:col>12</xdr:col>
      <xdr:colOff>523875</xdr:colOff>
      <xdr:row>32</xdr:row>
      <xdr:rowOff>23812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14937" y="6953249"/>
          <a:ext cx="1916907" cy="476251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複数チームの時は、アルファベットをＡから順に入力する。</a:t>
          </a:r>
        </a:p>
      </xdr:txBody>
    </xdr:sp>
    <xdr:clientData/>
  </xdr:twoCellAnchor>
  <xdr:twoCellAnchor>
    <xdr:from>
      <xdr:col>11</xdr:col>
      <xdr:colOff>166688</xdr:colOff>
      <xdr:row>15</xdr:row>
      <xdr:rowOff>95251</xdr:rowOff>
    </xdr:from>
    <xdr:to>
      <xdr:col>16</xdr:col>
      <xdr:colOff>285751</xdr:colOff>
      <xdr:row>16</xdr:row>
      <xdr:rowOff>176214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500813" y="3857626"/>
          <a:ext cx="2619376" cy="295276"/>
        </a:xfrm>
        <a:prstGeom prst="wedgeRectCallout">
          <a:avLst>
            <a:gd name="adj1" fmla="val -3857"/>
            <a:gd name="adj2" fmla="val 21487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最初に出てくる選手に最高記録入力する。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277812</xdr:colOff>
      <xdr:row>5</xdr:row>
      <xdr:rowOff>127001</xdr:rowOff>
    </xdr:from>
    <xdr:to>
      <xdr:col>22</xdr:col>
      <xdr:colOff>563562</xdr:colOff>
      <xdr:row>7</xdr:row>
      <xdr:rowOff>103187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334500" y="1682751"/>
          <a:ext cx="1651000" cy="412749"/>
        </a:xfrm>
        <a:prstGeom prst="wedgeRectCallout">
          <a:avLst>
            <a:gd name="adj1" fmla="val -32809"/>
            <a:gd name="adj2" fmla="val 17858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欄外は触らないでください。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64294</xdr:colOff>
          <xdr:row>4</xdr:row>
          <xdr:rowOff>100013</xdr:rowOff>
        </xdr:from>
        <xdr:to>
          <xdr:col>10</xdr:col>
          <xdr:colOff>669193</xdr:colOff>
          <xdr:row>8</xdr:row>
          <xdr:rowOff>178594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3:$Z$16" spid="_x0000_s1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7140" y="1492128"/>
              <a:ext cx="4678668" cy="90896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420263</xdr:colOff>
          <xdr:row>7</xdr:row>
          <xdr:rowOff>4886</xdr:rowOff>
        </xdr:from>
        <xdr:to>
          <xdr:col>17</xdr:col>
          <xdr:colOff>267985</xdr:colOff>
          <xdr:row>8</xdr:row>
          <xdr:rowOff>182198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8:$Y$18" spid="_x0000_s1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490494" y="1992924"/>
              <a:ext cx="2636837" cy="4117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127"/>
  <sheetViews>
    <sheetView view="pageBreakPreview" zoomScale="80" zoomScaleNormal="100" zoomScaleSheetLayoutView="80" workbookViewId="0">
      <selection activeCell="T8" sqref="T8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6" width="4.36328125" style="12" customWidth="1"/>
    <col min="7" max="7" width="5" style="12" customWidth="1"/>
    <col min="8" max="8" width="11.36328125" style="12" customWidth="1"/>
    <col min="9" max="9" width="7.26953125" style="12" customWidth="1"/>
    <col min="10" max="10" width="11.36328125" style="12" customWidth="1"/>
    <col min="11" max="11" width="7.26953125" style="12" customWidth="1"/>
    <col min="12" max="12" width="3.6328125" style="12" customWidth="1"/>
    <col min="13" max="13" width="7.26953125" style="12" customWidth="1"/>
    <col min="14" max="14" width="3.6328125" style="12" customWidth="1"/>
    <col min="15" max="15" width="7.26953125" style="12" customWidth="1"/>
    <col min="16" max="16" width="11.26953125" style="12" customWidth="1"/>
    <col min="17" max="17" width="4" style="12" customWidth="1"/>
    <col min="18" max="18" width="5.6328125" style="12" customWidth="1"/>
    <col min="19" max="19" width="4" style="12" customWidth="1"/>
    <col min="20" max="20" width="7" customWidth="1"/>
    <col min="21" max="22" width="6.26953125" customWidth="1"/>
    <col min="23" max="23" width="8.26953125" customWidth="1"/>
    <col min="24" max="24" width="7.453125" customWidth="1"/>
    <col min="25" max="25" width="9.26953125" customWidth="1"/>
    <col min="27" max="30" width="6.7265625" customWidth="1"/>
    <col min="31" max="31" width="5.453125" customWidth="1"/>
    <col min="32" max="32" width="5.90625" style="5" customWidth="1"/>
    <col min="33" max="33" width="5.90625" customWidth="1"/>
  </cols>
  <sheetData>
    <row r="1" spans="1:48" ht="19.5" customHeight="1" x14ac:dyDescent="0.2">
      <c r="A1" s="102" t="s">
        <v>196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/>
      <c r="S1"/>
      <c r="Z1" s="12" t="s">
        <v>4</v>
      </c>
      <c r="AA1" s="12" t="s">
        <v>4</v>
      </c>
      <c r="AB1" s="12" t="s">
        <v>4</v>
      </c>
      <c r="AC1" s="44"/>
      <c r="AD1" t="s">
        <v>214</v>
      </c>
      <c r="AF1" t="s">
        <v>214</v>
      </c>
    </row>
    <row r="2" spans="1:48" ht="30" customHeight="1" x14ac:dyDescent="0.2">
      <c r="A2" s="92" t="s">
        <v>199</v>
      </c>
      <c r="B2" s="92"/>
      <c r="C2" s="92"/>
      <c r="D2" s="98" t="s">
        <v>251</v>
      </c>
      <c r="E2" s="99"/>
      <c r="F2" s="99"/>
      <c r="G2" s="99"/>
      <c r="H2" s="99"/>
      <c r="I2" s="100"/>
      <c r="J2" s="92" t="s">
        <v>180</v>
      </c>
      <c r="K2" s="92"/>
      <c r="L2" s="92"/>
      <c r="M2" s="101" t="s">
        <v>252</v>
      </c>
      <c r="N2" s="101"/>
      <c r="O2" s="101"/>
      <c r="P2" s="101"/>
      <c r="T2" s="8" t="s">
        <v>208</v>
      </c>
      <c r="U2" s="8" t="s">
        <v>180</v>
      </c>
      <c r="V2" s="8" t="s">
        <v>209</v>
      </c>
      <c r="W2" s="8" t="s">
        <v>210</v>
      </c>
      <c r="X2" s="8" t="s">
        <v>211</v>
      </c>
      <c r="Y2" s="8" t="s">
        <v>212</v>
      </c>
      <c r="Z2" s="8" t="s">
        <v>23</v>
      </c>
      <c r="AA2" s="8" t="s">
        <v>24</v>
      </c>
      <c r="AB2" s="8" t="s">
        <v>213</v>
      </c>
      <c r="AC2" s="47" t="s">
        <v>216</v>
      </c>
      <c r="AD2" s="8" t="s">
        <v>195</v>
      </c>
      <c r="AE2" s="8" t="s">
        <v>215</v>
      </c>
      <c r="AF2" s="8" t="s">
        <v>195</v>
      </c>
      <c r="AG2" s="8" t="s">
        <v>215</v>
      </c>
      <c r="AH2" s="8" t="s">
        <v>191</v>
      </c>
      <c r="AI2" s="12"/>
      <c r="AJ2" s="12"/>
      <c r="AK2" s="12"/>
      <c r="AL2" s="12"/>
      <c r="AM2" s="12"/>
    </row>
    <row r="3" spans="1:48" ht="30" customHeight="1" x14ac:dyDescent="0.2">
      <c r="A3" s="92" t="s">
        <v>179</v>
      </c>
      <c r="B3" s="92"/>
      <c r="C3" s="92"/>
      <c r="D3" s="98" t="s">
        <v>253</v>
      </c>
      <c r="E3" s="99"/>
      <c r="F3" s="99"/>
      <c r="G3" s="99"/>
      <c r="H3" s="99"/>
      <c r="I3" s="100"/>
      <c r="J3" s="92" t="s">
        <v>190</v>
      </c>
      <c r="K3" s="92"/>
      <c r="L3" s="92"/>
      <c r="M3" s="101" t="s">
        <v>254</v>
      </c>
      <c r="N3" s="101"/>
      <c r="O3" s="101"/>
      <c r="P3" s="101"/>
      <c r="T3" s="36" t="str">
        <f>D2</f>
        <v>平塚　ＡＴＨＬＥＴＥ　ＣＬＵＢ</v>
      </c>
      <c r="U3" s="36" t="str">
        <f>M2</f>
        <v>平塚ＡＣ</v>
      </c>
      <c r="V3" s="36" t="str">
        <f>D3</f>
        <v>平塚市大原１－１</v>
      </c>
      <c r="W3" s="36" t="str">
        <f>M3</f>
        <v>平塚　一男</v>
      </c>
      <c r="X3" s="36" t="str">
        <f>D4</f>
        <v>090-○○○〇-▽▽△△</v>
      </c>
      <c r="Y3" s="36" t="str">
        <f>M4</f>
        <v>080-□□◇◇－◇◇□□　（小原）</v>
      </c>
      <c r="Z3" s="45">
        <f>U15</f>
        <v>9</v>
      </c>
      <c r="AA3" s="45">
        <f>V15</f>
        <v>4</v>
      </c>
      <c r="AB3" s="46">
        <f>U16</f>
        <v>12400</v>
      </c>
      <c r="AC3" s="48">
        <f>W15</f>
        <v>9</v>
      </c>
      <c r="AD3" s="49">
        <f>X15</f>
        <v>4</v>
      </c>
      <c r="AE3" s="46">
        <f>Y15</f>
        <v>8</v>
      </c>
      <c r="AF3" s="46">
        <f>X16</f>
        <v>4000</v>
      </c>
      <c r="AG3" s="46">
        <f>Y16</f>
        <v>4000</v>
      </c>
      <c r="AH3" s="46">
        <f>W18</f>
        <v>20400</v>
      </c>
    </row>
    <row r="4" spans="1:48" ht="30" customHeight="1" x14ac:dyDescent="0.2">
      <c r="A4" s="91" t="s">
        <v>189</v>
      </c>
      <c r="B4" s="92"/>
      <c r="C4" s="92"/>
      <c r="D4" s="93" t="s">
        <v>255</v>
      </c>
      <c r="E4" s="94"/>
      <c r="F4" s="94"/>
      <c r="G4" s="94"/>
      <c r="H4" s="94"/>
      <c r="I4" s="95"/>
      <c r="J4" s="91" t="s">
        <v>188</v>
      </c>
      <c r="K4" s="92"/>
      <c r="L4" s="92"/>
      <c r="M4" s="92" t="s">
        <v>260</v>
      </c>
      <c r="N4" s="92"/>
      <c r="O4" s="92"/>
      <c r="P4" s="92"/>
      <c r="AF4"/>
    </row>
    <row r="5" spans="1:48" x14ac:dyDescent="0.2">
      <c r="A5" s="13"/>
      <c r="B5" s="13"/>
      <c r="C5" s="13"/>
      <c r="D5" s="13"/>
      <c r="AF5"/>
    </row>
    <row r="6" spans="1:48" ht="15.75" customHeight="1" x14ac:dyDescent="0.2">
      <c r="B6"/>
      <c r="C6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F6"/>
    </row>
    <row r="7" spans="1:48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AF7"/>
    </row>
    <row r="8" spans="1:48" ht="18.75" customHeight="1" x14ac:dyDescent="0.2">
      <c r="A8"/>
      <c r="B8" s="11"/>
      <c r="C8" s="11"/>
      <c r="D8" s="11"/>
      <c r="E8" s="11"/>
      <c r="F8" s="10"/>
      <c r="G8" s="21"/>
      <c r="H8" s="21"/>
      <c r="I8" s="10"/>
      <c r="J8" s="22"/>
      <c r="K8" s="22"/>
      <c r="L8" s="10"/>
      <c r="M8" s="21"/>
      <c r="N8" s="23"/>
      <c r="O8" s="22"/>
      <c r="P8" s="22"/>
      <c r="Q8" s="24"/>
      <c r="R8" s="24"/>
      <c r="S8" s="24"/>
      <c r="AF8"/>
    </row>
    <row r="9" spans="1:48" ht="18.75" customHeight="1" x14ac:dyDescent="0.2">
      <c r="A9"/>
      <c r="B9" s="11"/>
      <c r="C9" s="11"/>
      <c r="D9" s="11"/>
      <c r="E9" s="11"/>
      <c r="F9" s="10"/>
      <c r="G9" s="21"/>
      <c r="H9" s="21"/>
      <c r="I9" s="10"/>
      <c r="J9" s="22"/>
      <c r="K9" s="22"/>
      <c r="L9" s="10"/>
      <c r="M9" s="21"/>
      <c r="N9" s="23"/>
      <c r="O9" s="22"/>
      <c r="P9" s="22"/>
      <c r="Q9" s="21"/>
      <c r="R9" s="21"/>
      <c r="S9" s="21"/>
      <c r="X9" s="90" t="s">
        <v>9</v>
      </c>
      <c r="Y9" s="96" t="s">
        <v>193</v>
      </c>
      <c r="AF9"/>
    </row>
    <row r="10" spans="1:48" ht="17.25" customHeight="1" x14ac:dyDescent="0.2">
      <c r="A10"/>
      <c r="B10" s="11"/>
      <c r="C10" s="40" t="s">
        <v>201</v>
      </c>
      <c r="D10" s="10"/>
      <c r="E10" s="10"/>
      <c r="F10" s="10"/>
      <c r="G10" s="23"/>
      <c r="H10" s="23"/>
      <c r="I10" s="10"/>
      <c r="J10" s="43"/>
      <c r="K10" s="43"/>
      <c r="L10" s="10"/>
      <c r="M10" s="23"/>
      <c r="N10" s="23"/>
      <c r="O10" s="43"/>
      <c r="P10" s="43"/>
      <c r="Q10" s="23"/>
      <c r="R10" s="21"/>
      <c r="S10" s="21"/>
      <c r="X10" s="90"/>
      <c r="Y10" s="97"/>
    </row>
    <row r="11" spans="1:48" ht="17.25" customHeight="1" x14ac:dyDescent="0.2">
      <c r="A11"/>
      <c r="B11" s="11"/>
      <c r="C11" s="40" t="s">
        <v>200</v>
      </c>
      <c r="D11" s="10"/>
      <c r="E11" s="10"/>
      <c r="F11" s="10"/>
      <c r="G11" s="23"/>
      <c r="H11" s="23"/>
      <c r="I11" s="10"/>
      <c r="J11" s="43"/>
      <c r="K11" s="43"/>
      <c r="L11" s="10"/>
      <c r="M11" s="23"/>
      <c r="N11" s="23"/>
      <c r="O11" s="43"/>
      <c r="P11" s="43"/>
      <c r="Q11" s="23"/>
      <c r="R11" s="21"/>
      <c r="S11" s="21"/>
      <c r="AA11" s="79" t="s">
        <v>158</v>
      </c>
      <c r="AB11" s="17" t="s">
        <v>159</v>
      </c>
      <c r="AC11" s="17" t="s">
        <v>167</v>
      </c>
      <c r="AD11" s="83" t="s">
        <v>2</v>
      </c>
      <c r="AE11" s="82" t="s">
        <v>10</v>
      </c>
      <c r="AF11" s="79" t="s">
        <v>0</v>
      </c>
      <c r="AG11" s="82" t="s">
        <v>22</v>
      </c>
      <c r="AH11" s="83" t="s">
        <v>3</v>
      </c>
      <c r="AI11" s="82"/>
      <c r="AJ11" s="82"/>
      <c r="AK11" s="82"/>
      <c r="AL11" s="82" t="s">
        <v>160</v>
      </c>
      <c r="AM11" s="82"/>
      <c r="AN11" s="82" t="s">
        <v>161</v>
      </c>
      <c r="AO11" s="79"/>
      <c r="AP11" s="82" t="s">
        <v>1</v>
      </c>
      <c r="AQ11" s="82" t="s">
        <v>165</v>
      </c>
      <c r="AR11" s="85" t="s">
        <v>37</v>
      </c>
      <c r="AV11" t="s">
        <v>187</v>
      </c>
    </row>
    <row r="12" spans="1:48" ht="17.25" customHeight="1" x14ac:dyDescent="0.2">
      <c r="A12"/>
      <c r="B12" s="11"/>
      <c r="C12" s="40" t="s">
        <v>202</v>
      </c>
      <c r="D12" s="10"/>
      <c r="E12" s="10"/>
      <c r="F12" s="10"/>
      <c r="G12" s="23"/>
      <c r="H12" s="23"/>
      <c r="I12" s="10"/>
      <c r="J12" s="43"/>
      <c r="K12" s="43"/>
      <c r="L12" s="10"/>
      <c r="M12" s="23"/>
      <c r="N12" s="23"/>
      <c r="O12" s="43"/>
      <c r="P12" s="43"/>
      <c r="Q12" s="23"/>
      <c r="R12" s="21"/>
      <c r="S12" s="21"/>
      <c r="T12" t="s">
        <v>42</v>
      </c>
      <c r="AA12" s="79"/>
      <c r="AB12" s="18" t="s">
        <v>162</v>
      </c>
      <c r="AC12" s="18" t="s">
        <v>164</v>
      </c>
      <c r="AD12" s="83"/>
      <c r="AE12" s="82"/>
      <c r="AF12" s="79"/>
      <c r="AG12" s="82"/>
      <c r="AH12" s="19" t="s">
        <v>18</v>
      </c>
      <c r="AI12" s="20" t="s">
        <v>45</v>
      </c>
      <c r="AJ12" s="19" t="s">
        <v>18</v>
      </c>
      <c r="AK12" s="20" t="s">
        <v>45</v>
      </c>
      <c r="AL12" s="19" t="s">
        <v>46</v>
      </c>
      <c r="AM12" s="20" t="s">
        <v>45</v>
      </c>
      <c r="AN12" s="19" t="s">
        <v>46</v>
      </c>
      <c r="AO12" s="20" t="s">
        <v>45</v>
      </c>
      <c r="AP12" s="82"/>
      <c r="AQ12" s="82"/>
      <c r="AR12" s="83"/>
    </row>
    <row r="13" spans="1:48" ht="17.25" customHeight="1" x14ac:dyDescent="0.2">
      <c r="A13"/>
      <c r="B13" s="11"/>
      <c r="C13" s="40" t="s">
        <v>203</v>
      </c>
      <c r="D13" s="10"/>
      <c r="E13" s="10"/>
      <c r="F13" s="10"/>
      <c r="G13" s="23"/>
      <c r="H13" s="23"/>
      <c r="I13" s="10"/>
      <c r="J13" s="43"/>
      <c r="K13" s="43"/>
      <c r="L13" s="10"/>
      <c r="M13" s="23"/>
      <c r="N13" s="23"/>
      <c r="O13" s="43"/>
      <c r="P13" s="43"/>
      <c r="Q13" s="23"/>
      <c r="R13" s="21"/>
      <c r="S13" s="21"/>
      <c r="T13" s="25"/>
      <c r="U13" s="87" t="s">
        <v>4</v>
      </c>
      <c r="V13" s="88"/>
      <c r="W13" s="89" t="s">
        <v>181</v>
      </c>
      <c r="X13" s="90" t="s">
        <v>9</v>
      </c>
      <c r="Y13" s="90"/>
      <c r="AC13" t="s">
        <v>168</v>
      </c>
      <c r="AE13" s="5" t="s">
        <v>11</v>
      </c>
      <c r="AF13" s="5">
        <v>1</v>
      </c>
      <c r="AG13" s="5" t="s">
        <v>23</v>
      </c>
      <c r="AL13" s="5" t="s">
        <v>20</v>
      </c>
      <c r="AN13" t="s">
        <v>26</v>
      </c>
      <c r="AQ13" s="5" t="str">
        <f>AT13&amp;AU13</f>
        <v>男子100ｍ</v>
      </c>
      <c r="AR13" s="5" t="s">
        <v>37</v>
      </c>
      <c r="AT13" t="s">
        <v>6</v>
      </c>
      <c r="AU13" t="s">
        <v>154</v>
      </c>
      <c r="AV13" t="s">
        <v>57</v>
      </c>
    </row>
    <row r="14" spans="1:48" ht="17.25" customHeight="1" x14ac:dyDescent="0.2">
      <c r="A14"/>
      <c r="B14" s="11"/>
      <c r="C14" s="40" t="s">
        <v>204</v>
      </c>
      <c r="D14" s="10"/>
      <c r="E14" s="10"/>
      <c r="F14" s="10"/>
      <c r="G14" s="23"/>
      <c r="H14" s="23"/>
      <c r="I14" s="10"/>
      <c r="J14" s="43"/>
      <c r="K14" s="43"/>
      <c r="L14" s="10"/>
      <c r="M14" s="23"/>
      <c r="N14" s="23"/>
      <c r="O14" s="43"/>
      <c r="P14" s="43"/>
      <c r="Q14" s="23"/>
      <c r="R14" s="21"/>
      <c r="S14" s="21"/>
      <c r="T14" s="35" t="s">
        <v>36</v>
      </c>
      <c r="U14" s="33" t="s">
        <v>23</v>
      </c>
      <c r="V14" s="33" t="s">
        <v>24</v>
      </c>
      <c r="W14" s="90"/>
      <c r="X14" s="33" t="s">
        <v>195</v>
      </c>
      <c r="Y14" s="34" t="s">
        <v>194</v>
      </c>
      <c r="AC14" t="s">
        <v>163</v>
      </c>
      <c r="AE14" s="5" t="s">
        <v>12</v>
      </c>
      <c r="AF14" s="5">
        <v>2</v>
      </c>
      <c r="AG14" s="5" t="s">
        <v>24</v>
      </c>
      <c r="AL14" s="5" t="s">
        <v>27</v>
      </c>
      <c r="AN14" t="s">
        <v>173</v>
      </c>
      <c r="AQ14" s="5" t="str">
        <f t="shared" ref="AQ14:AQ43" si="0">AT14&amp;AU14</f>
        <v>男子200ｍ</v>
      </c>
      <c r="AT14" t="s">
        <v>6</v>
      </c>
      <c r="AU14" t="s">
        <v>182</v>
      </c>
      <c r="AV14" t="s">
        <v>54</v>
      </c>
    </row>
    <row r="15" spans="1:48" ht="17.25" customHeight="1" x14ac:dyDescent="0.2">
      <c r="A15"/>
      <c r="B15" s="11"/>
      <c r="C15" s="40" t="s">
        <v>205</v>
      </c>
      <c r="D15" s="40"/>
      <c r="E15" s="40"/>
      <c r="F15" s="40"/>
      <c r="G15" s="40"/>
      <c r="H15" s="40"/>
      <c r="I15" s="40"/>
      <c r="J15" s="41"/>
      <c r="K15" s="41"/>
      <c r="L15" s="40"/>
      <c r="M15" s="40"/>
      <c r="N15" s="40"/>
      <c r="O15" s="41"/>
      <c r="P15" s="41"/>
      <c r="Q15" s="40"/>
      <c r="R15" s="21"/>
      <c r="S15" s="21"/>
      <c r="T15" s="26" t="s">
        <v>8</v>
      </c>
      <c r="U15" s="50">
        <f>COUNTIF($G$20:$G$119,U14)</f>
        <v>9</v>
      </c>
      <c r="V15" s="50">
        <f>COUNTIF($G$20:$G$119,V14)</f>
        <v>4</v>
      </c>
      <c r="W15" s="38">
        <f>COUNTA(H20:H119,J20:J119)</f>
        <v>9</v>
      </c>
      <c r="X15" s="51">
        <f>U27+X27</f>
        <v>4</v>
      </c>
      <c r="Y15" s="50">
        <f>SUM(R20:R119)</f>
        <v>8</v>
      </c>
      <c r="AF15" s="5">
        <v>3</v>
      </c>
      <c r="AL15" s="5" t="s">
        <v>28</v>
      </c>
      <c r="AN15" t="s">
        <v>174</v>
      </c>
      <c r="AQ15" s="5" t="str">
        <f t="shared" si="0"/>
        <v>男子400ｍ</v>
      </c>
      <c r="AT15" t="s">
        <v>6</v>
      </c>
      <c r="AU15" t="s">
        <v>155</v>
      </c>
      <c r="AV15" t="s">
        <v>48</v>
      </c>
    </row>
    <row r="16" spans="1:48" ht="17.25" customHeight="1" x14ac:dyDescent="0.2">
      <c r="A16"/>
      <c r="B16" s="11"/>
      <c r="C16" s="40" t="s">
        <v>206</v>
      </c>
      <c r="D16" s="40"/>
      <c r="E16" s="40"/>
      <c r="F16" s="40"/>
      <c r="G16" s="40"/>
      <c r="H16" s="40"/>
      <c r="I16" s="40"/>
      <c r="J16" s="41"/>
      <c r="K16" s="41"/>
      <c r="L16" s="40"/>
      <c r="M16" s="40"/>
      <c r="N16" s="40"/>
      <c r="O16" s="41"/>
      <c r="P16" s="41"/>
      <c r="Q16" s="40"/>
      <c r="R16" s="21"/>
      <c r="S16" s="21"/>
      <c r="T16" s="26" t="s">
        <v>5</v>
      </c>
      <c r="U16" s="77">
        <f>U15*800+V15*1300</f>
        <v>12400</v>
      </c>
      <c r="V16" s="78"/>
      <c r="W16" s="39"/>
      <c r="X16" s="52">
        <f>X15*1000</f>
        <v>4000</v>
      </c>
      <c r="Y16" s="53">
        <f>Y15*500</f>
        <v>4000</v>
      </c>
      <c r="AF16" s="5">
        <v>4</v>
      </c>
      <c r="AL16" s="5" t="s">
        <v>29</v>
      </c>
      <c r="AN16" t="s">
        <v>175</v>
      </c>
      <c r="AQ16" s="5" t="str">
        <f t="shared" si="0"/>
        <v>男子800ｍ</v>
      </c>
      <c r="AT16" t="s">
        <v>6</v>
      </c>
      <c r="AU16" t="s">
        <v>156</v>
      </c>
      <c r="AV16" t="s">
        <v>52</v>
      </c>
    </row>
    <row r="17" spans="1:48" ht="17.25" customHeight="1" x14ac:dyDescent="0.2">
      <c r="C17" s="40" t="s">
        <v>207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S17" s="21"/>
      <c r="T17" s="25"/>
      <c r="U17" s="25"/>
      <c r="V17" s="25"/>
      <c r="W17" s="25"/>
      <c r="X17" s="25"/>
      <c r="Y17" s="25"/>
      <c r="AF17" s="5" t="s">
        <v>170</v>
      </c>
      <c r="AL17" s="5" t="s">
        <v>30</v>
      </c>
      <c r="AN17" t="s">
        <v>176</v>
      </c>
      <c r="AQ17" s="5" t="str">
        <f t="shared" si="0"/>
        <v>男子1500ｍ</v>
      </c>
      <c r="AT17" t="s">
        <v>6</v>
      </c>
      <c r="AU17" t="s">
        <v>25</v>
      </c>
      <c r="AV17" t="s">
        <v>55</v>
      </c>
    </row>
    <row r="18" spans="1:48" ht="16.5" customHeight="1" x14ac:dyDescent="0.2">
      <c r="A18" s="79" t="s">
        <v>158</v>
      </c>
      <c r="B18" s="80" t="s">
        <v>19</v>
      </c>
      <c r="C18" s="82" t="s">
        <v>2</v>
      </c>
      <c r="D18" s="83" t="s">
        <v>186</v>
      </c>
      <c r="E18" s="82" t="s">
        <v>10</v>
      </c>
      <c r="F18" s="79" t="s">
        <v>0</v>
      </c>
      <c r="G18" s="82" t="s">
        <v>22</v>
      </c>
      <c r="H18" s="83" t="s">
        <v>3</v>
      </c>
      <c r="I18" s="82"/>
      <c r="J18" s="82"/>
      <c r="K18" s="82"/>
      <c r="L18" s="82" t="s">
        <v>197</v>
      </c>
      <c r="M18" s="82"/>
      <c r="N18" s="82" t="s">
        <v>198</v>
      </c>
      <c r="O18" s="79"/>
      <c r="P18" s="84" t="s">
        <v>259</v>
      </c>
      <c r="Q18" s="85" t="s">
        <v>37</v>
      </c>
      <c r="R18" s="85" t="s">
        <v>192</v>
      </c>
      <c r="S18" s="21"/>
      <c r="T18" s="86" t="s">
        <v>191</v>
      </c>
      <c r="U18" s="86"/>
      <c r="V18" s="86"/>
      <c r="W18" s="75">
        <f>U16+X16+Y16</f>
        <v>20400</v>
      </c>
      <c r="X18" s="76"/>
      <c r="AF18" s="5" t="s">
        <v>171</v>
      </c>
      <c r="AL18" s="5" t="s">
        <v>31</v>
      </c>
      <c r="AN18" t="s">
        <v>177</v>
      </c>
      <c r="AQ18" s="5" t="str">
        <f t="shared" si="0"/>
        <v>男子5000ｍ</v>
      </c>
      <c r="AT18" t="s">
        <v>6</v>
      </c>
      <c r="AU18" t="s">
        <v>157</v>
      </c>
      <c r="AV18" t="s">
        <v>51</v>
      </c>
    </row>
    <row r="19" spans="1:48" ht="16.5" customHeight="1" x14ac:dyDescent="0.2">
      <c r="A19" s="79"/>
      <c r="B19" s="81"/>
      <c r="C19" s="82"/>
      <c r="D19" s="83"/>
      <c r="E19" s="82"/>
      <c r="F19" s="79"/>
      <c r="G19" s="82"/>
      <c r="H19" s="19" t="s">
        <v>18</v>
      </c>
      <c r="I19" s="20" t="s">
        <v>45</v>
      </c>
      <c r="J19" s="19" t="s">
        <v>18</v>
      </c>
      <c r="K19" s="20" t="s">
        <v>45</v>
      </c>
      <c r="L19" s="19" t="s">
        <v>46</v>
      </c>
      <c r="M19" s="20" t="s">
        <v>45</v>
      </c>
      <c r="N19" s="19" t="s">
        <v>46</v>
      </c>
      <c r="O19" s="20" t="s">
        <v>45</v>
      </c>
      <c r="P19" s="82"/>
      <c r="Q19" s="83"/>
      <c r="R19" s="83"/>
      <c r="S19" s="21"/>
      <c r="AF19" s="5" t="s">
        <v>172</v>
      </c>
      <c r="AL19" s="5" t="s">
        <v>32</v>
      </c>
      <c r="AN19" t="s">
        <v>178</v>
      </c>
      <c r="AQ19" s="5" t="str">
        <f t="shared" si="0"/>
        <v>男子110ｍH</v>
      </c>
      <c r="AT19" t="s">
        <v>6</v>
      </c>
      <c r="AU19" t="s">
        <v>183</v>
      </c>
      <c r="AV19" t="s">
        <v>53</v>
      </c>
    </row>
    <row r="20" spans="1:48" ht="16.5" customHeight="1" x14ac:dyDescent="0.2">
      <c r="A20" s="14">
        <v>1</v>
      </c>
      <c r="B20" s="14"/>
      <c r="C20" s="14" t="s">
        <v>217</v>
      </c>
      <c r="D20" s="14" t="s">
        <v>222</v>
      </c>
      <c r="E20" s="14" t="s">
        <v>11</v>
      </c>
      <c r="F20" s="14"/>
      <c r="G20" s="14" t="s">
        <v>24</v>
      </c>
      <c r="H20" s="27" t="s">
        <v>228</v>
      </c>
      <c r="I20" s="28">
        <v>1122</v>
      </c>
      <c r="J20" s="27" t="s">
        <v>250</v>
      </c>
      <c r="K20" s="28">
        <v>1324</v>
      </c>
      <c r="L20" s="27" t="s">
        <v>26</v>
      </c>
      <c r="M20" s="28">
        <v>4322</v>
      </c>
      <c r="N20" s="27" t="s">
        <v>173</v>
      </c>
      <c r="O20" s="28">
        <v>31122</v>
      </c>
      <c r="P20" s="14">
        <v>30000</v>
      </c>
      <c r="Q20" s="14"/>
      <c r="R20" s="14">
        <f>IF(H20="",IF(L20="",IF(N20="","",1),1),0)</f>
        <v>0</v>
      </c>
      <c r="S20" s="21"/>
      <c r="T20" s="9" t="s">
        <v>26</v>
      </c>
      <c r="U20" s="9">
        <f>IF(COUNTIF($L$20:$L$119,T20)&gt;0,1,0)</f>
        <v>1</v>
      </c>
      <c r="W20" s="9" t="s">
        <v>26</v>
      </c>
      <c r="X20" s="9">
        <f>IF(COUNTIF($N$20:$N$119,W20)&gt;0,1,0)</f>
        <v>0</v>
      </c>
      <c r="AQ20" s="5" t="str">
        <f t="shared" si="0"/>
        <v>男子走高跳</v>
      </c>
      <c r="AT20" t="s">
        <v>6</v>
      </c>
      <c r="AU20" t="s">
        <v>14</v>
      </c>
      <c r="AV20" t="s">
        <v>49</v>
      </c>
    </row>
    <row r="21" spans="1:48" ht="16.5" customHeight="1" x14ac:dyDescent="0.2">
      <c r="A21" s="15">
        <v>2</v>
      </c>
      <c r="B21" s="15"/>
      <c r="C21" s="15" t="s">
        <v>218</v>
      </c>
      <c r="D21" s="15" t="s">
        <v>223</v>
      </c>
      <c r="E21" s="15" t="s">
        <v>11</v>
      </c>
      <c r="F21" s="15">
        <v>4</v>
      </c>
      <c r="G21" s="15" t="s">
        <v>24</v>
      </c>
      <c r="H21" s="29" t="s">
        <v>229</v>
      </c>
      <c r="I21" s="30">
        <v>50505</v>
      </c>
      <c r="J21" s="29" t="s">
        <v>257</v>
      </c>
      <c r="K21" s="30">
        <v>2156</v>
      </c>
      <c r="L21" s="29" t="s">
        <v>26</v>
      </c>
      <c r="M21" s="30"/>
      <c r="N21" s="29"/>
      <c r="O21" s="30"/>
      <c r="P21" s="15">
        <v>30001</v>
      </c>
      <c r="Q21" s="15"/>
      <c r="R21" s="15">
        <f t="shared" ref="R21:R84" si="1">IF(H21="",IF(L21="",IF(N21="","",1),1),0)</f>
        <v>0</v>
      </c>
      <c r="S21" s="21"/>
      <c r="T21" s="9" t="s">
        <v>173</v>
      </c>
      <c r="U21" s="9">
        <f t="shared" ref="U21:U26" si="2">IF(COUNTIF($L$20:$L$119,T21)&gt;0,1,0)</f>
        <v>0</v>
      </c>
      <c r="W21" s="9" t="s">
        <v>173</v>
      </c>
      <c r="X21" s="9">
        <f t="shared" ref="X21:X26" si="3">IF(COUNTIF($N$20:$N$119,W21)&gt;0,1,0)</f>
        <v>1</v>
      </c>
      <c r="AQ21" s="5" t="str">
        <f t="shared" si="0"/>
        <v>男子走幅跳</v>
      </c>
      <c r="AT21" t="s">
        <v>6</v>
      </c>
      <c r="AU21" t="s">
        <v>13</v>
      </c>
      <c r="AV21" t="s">
        <v>50</v>
      </c>
    </row>
    <row r="22" spans="1:48" ht="16.5" customHeight="1" x14ac:dyDescent="0.2">
      <c r="A22" s="15">
        <v>3</v>
      </c>
      <c r="B22" s="15"/>
      <c r="C22" s="15" t="s">
        <v>219</v>
      </c>
      <c r="D22" s="15" t="s">
        <v>224</v>
      </c>
      <c r="E22" s="15" t="s">
        <v>11</v>
      </c>
      <c r="F22" s="15">
        <v>3</v>
      </c>
      <c r="G22" s="15" t="s">
        <v>23</v>
      </c>
      <c r="H22" s="29" t="s">
        <v>230</v>
      </c>
      <c r="I22" s="30">
        <v>2311</v>
      </c>
      <c r="J22" s="29" t="s">
        <v>258</v>
      </c>
      <c r="K22" s="30">
        <v>3578</v>
      </c>
      <c r="L22" s="29" t="s">
        <v>26</v>
      </c>
      <c r="M22" s="30"/>
      <c r="N22" s="29" t="s">
        <v>173</v>
      </c>
      <c r="O22" s="30"/>
      <c r="P22" s="15">
        <v>30002</v>
      </c>
      <c r="Q22" s="15"/>
      <c r="R22" s="15">
        <f t="shared" si="1"/>
        <v>0</v>
      </c>
      <c r="S22" s="21"/>
      <c r="T22" s="9" t="s">
        <v>174</v>
      </c>
      <c r="U22" s="9">
        <f t="shared" si="2"/>
        <v>0</v>
      </c>
      <c r="W22" s="9" t="s">
        <v>174</v>
      </c>
      <c r="X22" s="9">
        <f t="shared" si="3"/>
        <v>1</v>
      </c>
      <c r="AQ22" s="5" t="str">
        <f t="shared" si="0"/>
        <v>男子三段跳</v>
      </c>
      <c r="AT22" t="s">
        <v>6</v>
      </c>
      <c r="AU22" t="s">
        <v>15</v>
      </c>
      <c r="AV22" t="s">
        <v>120</v>
      </c>
    </row>
    <row r="23" spans="1:48" ht="16.5" customHeight="1" x14ac:dyDescent="0.2">
      <c r="A23" s="15">
        <v>4</v>
      </c>
      <c r="B23" s="15"/>
      <c r="C23" s="15" t="s">
        <v>220</v>
      </c>
      <c r="D23" s="15" t="s">
        <v>225</v>
      </c>
      <c r="E23" s="15" t="s">
        <v>11</v>
      </c>
      <c r="F23" s="15" t="s">
        <v>227</v>
      </c>
      <c r="G23" s="15" t="s">
        <v>23</v>
      </c>
      <c r="H23" s="29" t="s">
        <v>231</v>
      </c>
      <c r="I23" s="30">
        <v>198</v>
      </c>
      <c r="J23" s="29" t="s">
        <v>256</v>
      </c>
      <c r="K23" s="30">
        <v>1567</v>
      </c>
      <c r="L23" s="29" t="s">
        <v>26</v>
      </c>
      <c r="M23" s="30"/>
      <c r="N23" s="29" t="s">
        <v>174</v>
      </c>
      <c r="O23" s="30">
        <v>23844</v>
      </c>
      <c r="P23" s="15">
        <v>30003</v>
      </c>
      <c r="Q23" s="15"/>
      <c r="R23" s="15">
        <f t="shared" si="1"/>
        <v>0</v>
      </c>
      <c r="S23" s="21"/>
      <c r="T23" s="9" t="s">
        <v>175</v>
      </c>
      <c r="U23" s="9">
        <f t="shared" si="2"/>
        <v>0</v>
      </c>
      <c r="W23" s="9" t="s">
        <v>175</v>
      </c>
      <c r="X23" s="9">
        <f t="shared" si="3"/>
        <v>1</v>
      </c>
      <c r="AQ23" s="5" t="str">
        <f t="shared" si="0"/>
        <v>男子砲丸投</v>
      </c>
      <c r="AT23" t="s">
        <v>6</v>
      </c>
      <c r="AU23" t="s">
        <v>17</v>
      </c>
      <c r="AV23" t="s">
        <v>62</v>
      </c>
    </row>
    <row r="24" spans="1:48" ht="16.5" customHeight="1" x14ac:dyDescent="0.2">
      <c r="A24" s="16">
        <v>5</v>
      </c>
      <c r="B24" s="16"/>
      <c r="C24" s="16" t="s">
        <v>221</v>
      </c>
      <c r="D24" s="16" t="s">
        <v>226</v>
      </c>
      <c r="E24" s="16" t="s">
        <v>12</v>
      </c>
      <c r="F24" s="16">
        <v>1</v>
      </c>
      <c r="G24" s="16" t="s">
        <v>23</v>
      </c>
      <c r="H24" s="31" t="s">
        <v>232</v>
      </c>
      <c r="I24" s="32">
        <v>10034</v>
      </c>
      <c r="J24" s="31"/>
      <c r="K24" s="32"/>
      <c r="L24" s="31"/>
      <c r="M24" s="32"/>
      <c r="N24" s="31"/>
      <c r="O24" s="32"/>
      <c r="P24" s="16">
        <v>30004</v>
      </c>
      <c r="Q24" s="16"/>
      <c r="R24" s="16">
        <f t="shared" si="1"/>
        <v>0</v>
      </c>
      <c r="S24" s="21"/>
      <c r="T24" s="9" t="s">
        <v>176</v>
      </c>
      <c r="U24" s="9">
        <f t="shared" si="2"/>
        <v>0</v>
      </c>
      <c r="W24" s="9" t="s">
        <v>176</v>
      </c>
      <c r="X24" s="9">
        <f t="shared" si="3"/>
        <v>0</v>
      </c>
      <c r="AQ24" s="5" t="str">
        <f t="shared" si="0"/>
        <v>男子高校砲丸投</v>
      </c>
      <c r="AT24" t="s">
        <v>185</v>
      </c>
      <c r="AU24" t="s">
        <v>17</v>
      </c>
      <c r="AV24" t="s">
        <v>126</v>
      </c>
    </row>
    <row r="25" spans="1:48" ht="16.5" customHeight="1" x14ac:dyDescent="0.2">
      <c r="A25" s="14">
        <v>6</v>
      </c>
      <c r="B25" s="14"/>
      <c r="C25" s="14" t="s">
        <v>233</v>
      </c>
      <c r="D25" s="14" t="s">
        <v>241</v>
      </c>
      <c r="E25" s="14" t="s">
        <v>11</v>
      </c>
      <c r="F25" s="14"/>
      <c r="G25" s="14" t="s">
        <v>24</v>
      </c>
      <c r="H25" s="27"/>
      <c r="I25" s="28"/>
      <c r="J25" s="27"/>
      <c r="K25" s="28"/>
      <c r="L25" s="27"/>
      <c r="M25" s="28"/>
      <c r="N25" s="27" t="s">
        <v>173</v>
      </c>
      <c r="O25" s="28"/>
      <c r="P25" s="14">
        <v>30005</v>
      </c>
      <c r="Q25" s="14"/>
      <c r="R25" s="14">
        <f t="shared" si="1"/>
        <v>1</v>
      </c>
      <c r="S25" s="21"/>
      <c r="T25" s="9" t="s">
        <v>177</v>
      </c>
      <c r="U25" s="9">
        <f t="shared" si="2"/>
        <v>0</v>
      </c>
      <c r="W25" s="9" t="s">
        <v>177</v>
      </c>
      <c r="X25" s="9">
        <f t="shared" si="3"/>
        <v>0</v>
      </c>
      <c r="AA25" s="6" t="s">
        <v>38</v>
      </c>
      <c r="AQ25" s="5" t="str">
        <f>AT25&amp;AU25</f>
        <v>男子円盤投</v>
      </c>
      <c r="AT25" t="s">
        <v>6</v>
      </c>
      <c r="AU25" t="s">
        <v>21</v>
      </c>
      <c r="AV25" t="s">
        <v>124</v>
      </c>
    </row>
    <row r="26" spans="1:48" ht="16.5" customHeight="1" x14ac:dyDescent="0.2">
      <c r="A26" s="15">
        <v>7</v>
      </c>
      <c r="B26" s="15"/>
      <c r="C26" s="15" t="s">
        <v>234</v>
      </c>
      <c r="D26" s="15" t="s">
        <v>242</v>
      </c>
      <c r="E26" s="15" t="s">
        <v>11</v>
      </c>
      <c r="F26" s="15">
        <v>3</v>
      </c>
      <c r="G26" s="15" t="s">
        <v>23</v>
      </c>
      <c r="H26" s="29"/>
      <c r="I26" s="30"/>
      <c r="J26" s="29"/>
      <c r="K26" s="30"/>
      <c r="L26" s="29"/>
      <c r="M26" s="30"/>
      <c r="N26" s="29" t="s">
        <v>174</v>
      </c>
      <c r="O26" s="30">
        <v>22899</v>
      </c>
      <c r="P26" s="15">
        <v>30006</v>
      </c>
      <c r="Q26" s="15"/>
      <c r="R26" s="15">
        <f t="shared" si="1"/>
        <v>1</v>
      </c>
      <c r="S26" s="21"/>
      <c r="T26" s="9" t="s">
        <v>178</v>
      </c>
      <c r="U26" s="9">
        <f t="shared" si="2"/>
        <v>0</v>
      </c>
      <c r="W26" s="9" t="s">
        <v>178</v>
      </c>
      <c r="X26" s="9">
        <f t="shared" si="3"/>
        <v>0</v>
      </c>
      <c r="AA26" s="6" t="s">
        <v>39</v>
      </c>
      <c r="AQ26" s="5" t="str">
        <f>AT26&amp;AU26</f>
        <v>男子高校円盤投</v>
      </c>
      <c r="AT26" t="s">
        <v>185</v>
      </c>
      <c r="AU26" t="s">
        <v>21</v>
      </c>
      <c r="AV26" t="s">
        <v>128</v>
      </c>
    </row>
    <row r="27" spans="1:48" ht="16.5" customHeight="1" x14ac:dyDescent="0.2">
      <c r="A27" s="15">
        <v>8</v>
      </c>
      <c r="B27" s="15"/>
      <c r="C27" s="15" t="s">
        <v>235</v>
      </c>
      <c r="D27" s="15" t="s">
        <v>243</v>
      </c>
      <c r="E27" s="15" t="s">
        <v>11</v>
      </c>
      <c r="F27" s="15">
        <v>2</v>
      </c>
      <c r="G27" s="15" t="s">
        <v>23</v>
      </c>
      <c r="H27" s="29"/>
      <c r="I27" s="30"/>
      <c r="J27" s="29"/>
      <c r="K27" s="30"/>
      <c r="L27" s="29"/>
      <c r="M27" s="30"/>
      <c r="N27" s="29" t="s">
        <v>174</v>
      </c>
      <c r="O27" s="30"/>
      <c r="P27" s="15">
        <v>30007</v>
      </c>
      <c r="Q27" s="15"/>
      <c r="R27" s="15">
        <f t="shared" si="1"/>
        <v>1</v>
      </c>
      <c r="S27" s="21"/>
      <c r="U27" s="9">
        <f>SUM(U20:U26)</f>
        <v>1</v>
      </c>
      <c r="X27" s="9">
        <f>SUM(X20:X26)</f>
        <v>3</v>
      </c>
      <c r="AA27" s="6" t="s">
        <v>40</v>
      </c>
      <c r="AQ27" s="5" t="str">
        <f t="shared" si="0"/>
        <v>男子やり投</v>
      </c>
      <c r="AT27" t="s">
        <v>6</v>
      </c>
      <c r="AU27" t="s">
        <v>153</v>
      </c>
      <c r="AV27" t="s">
        <v>152</v>
      </c>
    </row>
    <row r="28" spans="1:48" ht="16.5" customHeight="1" x14ac:dyDescent="0.2">
      <c r="A28" s="15">
        <v>9</v>
      </c>
      <c r="B28" s="15"/>
      <c r="C28" s="15" t="s">
        <v>236</v>
      </c>
      <c r="D28" s="15" t="s">
        <v>244</v>
      </c>
      <c r="E28" s="15" t="s">
        <v>11</v>
      </c>
      <c r="F28" s="15">
        <v>1</v>
      </c>
      <c r="G28" s="15" t="s">
        <v>23</v>
      </c>
      <c r="H28" s="29"/>
      <c r="I28" s="30"/>
      <c r="J28" s="29"/>
      <c r="K28" s="30"/>
      <c r="L28" s="29"/>
      <c r="M28" s="30"/>
      <c r="N28" s="29" t="s">
        <v>175</v>
      </c>
      <c r="O28" s="30"/>
      <c r="P28" s="15">
        <v>30008</v>
      </c>
      <c r="Q28" s="15" t="s">
        <v>166</v>
      </c>
      <c r="R28" s="15">
        <f t="shared" si="1"/>
        <v>1</v>
      </c>
      <c r="S28" s="21"/>
      <c r="AA28" s="6" t="s">
        <v>43</v>
      </c>
      <c r="AQ28" s="5" t="str">
        <f t="shared" si="0"/>
        <v>男子40才
100ｍ</v>
      </c>
      <c r="AT28" t="s">
        <v>6</v>
      </c>
      <c r="AU28" t="s">
        <v>33</v>
      </c>
      <c r="AV28" t="s">
        <v>149</v>
      </c>
    </row>
    <row r="29" spans="1:48" ht="16.5" customHeight="1" x14ac:dyDescent="0.2">
      <c r="A29" s="16">
        <v>10</v>
      </c>
      <c r="B29" s="16"/>
      <c r="C29" s="16" t="s">
        <v>237</v>
      </c>
      <c r="D29" s="16" t="s">
        <v>245</v>
      </c>
      <c r="E29" s="16" t="s">
        <v>11</v>
      </c>
      <c r="F29" s="16"/>
      <c r="G29" s="16" t="s">
        <v>24</v>
      </c>
      <c r="H29" s="31"/>
      <c r="I29" s="32"/>
      <c r="J29" s="31"/>
      <c r="K29" s="32"/>
      <c r="L29" s="31"/>
      <c r="M29" s="32"/>
      <c r="N29" s="31" t="s">
        <v>175</v>
      </c>
      <c r="O29" s="32"/>
      <c r="P29" s="16">
        <v>30009</v>
      </c>
      <c r="Q29" s="16" t="s">
        <v>37</v>
      </c>
      <c r="R29" s="16">
        <f t="shared" si="1"/>
        <v>1</v>
      </c>
      <c r="S29" s="21"/>
      <c r="AA29" s="6" t="s">
        <v>44</v>
      </c>
      <c r="AB29" s="3"/>
      <c r="AC29" s="3"/>
      <c r="AD29" s="5"/>
      <c r="AE29" s="3"/>
      <c r="AG29" s="3"/>
      <c r="AQ29" s="5" t="str">
        <f t="shared" si="0"/>
        <v>男子40才
1500ｍ</v>
      </c>
      <c r="AT29" t="s">
        <v>6</v>
      </c>
      <c r="AU29" t="s">
        <v>34</v>
      </c>
      <c r="AV29" t="s">
        <v>122</v>
      </c>
    </row>
    <row r="30" spans="1:48" ht="16.5" customHeight="1" x14ac:dyDescent="0.2">
      <c r="A30" s="14">
        <v>11</v>
      </c>
      <c r="B30" s="14"/>
      <c r="C30" s="14" t="s">
        <v>238</v>
      </c>
      <c r="D30" s="14" t="s">
        <v>246</v>
      </c>
      <c r="E30" s="14" t="s">
        <v>11</v>
      </c>
      <c r="F30" s="14" t="s">
        <v>249</v>
      </c>
      <c r="G30" s="14" t="s">
        <v>23</v>
      </c>
      <c r="H30" s="27"/>
      <c r="I30" s="28"/>
      <c r="J30" s="27"/>
      <c r="K30" s="28"/>
      <c r="L30" s="27"/>
      <c r="M30" s="28"/>
      <c r="N30" s="27" t="s">
        <v>173</v>
      </c>
      <c r="O30" s="28"/>
      <c r="P30" s="14">
        <v>30010</v>
      </c>
      <c r="Q30" s="14"/>
      <c r="R30" s="14">
        <f t="shared" si="1"/>
        <v>1</v>
      </c>
      <c r="S30" s="21"/>
      <c r="AA30" s="6" t="s">
        <v>47</v>
      </c>
      <c r="AB30" s="3"/>
      <c r="AC30" s="3"/>
      <c r="AD30" s="5"/>
      <c r="AE30" s="3"/>
      <c r="AG30" s="3"/>
      <c r="AQ30" s="5" t="str">
        <f t="shared" si="0"/>
        <v>男子50才
1500ｍ</v>
      </c>
      <c r="AT30" t="s">
        <v>6</v>
      </c>
      <c r="AU30" t="s">
        <v>35</v>
      </c>
      <c r="AV30" t="s">
        <v>119</v>
      </c>
    </row>
    <row r="31" spans="1:48" ht="16.5" customHeight="1" x14ac:dyDescent="0.2">
      <c r="A31" s="15">
        <v>12</v>
      </c>
      <c r="B31" s="15"/>
      <c r="C31" s="15" t="s">
        <v>239</v>
      </c>
      <c r="D31" s="15" t="s">
        <v>247</v>
      </c>
      <c r="E31" s="15" t="s">
        <v>11</v>
      </c>
      <c r="F31" s="15" t="s">
        <v>227</v>
      </c>
      <c r="G31" s="15" t="s">
        <v>23</v>
      </c>
      <c r="H31" s="29"/>
      <c r="I31" s="30"/>
      <c r="J31" s="29"/>
      <c r="K31" s="30"/>
      <c r="L31" s="29"/>
      <c r="M31" s="30"/>
      <c r="N31" s="29" t="s">
        <v>175</v>
      </c>
      <c r="O31" s="30"/>
      <c r="P31" s="15">
        <v>30011</v>
      </c>
      <c r="Q31" s="15" t="s">
        <v>166</v>
      </c>
      <c r="R31" s="15">
        <f t="shared" si="1"/>
        <v>1</v>
      </c>
      <c r="S31" s="21"/>
      <c r="AC31" s="5"/>
      <c r="AE31" s="5"/>
      <c r="AQ31" s="5" t="str">
        <f t="shared" si="0"/>
        <v>男子視覚
1500ｍ</v>
      </c>
      <c r="AT31" t="s">
        <v>6</v>
      </c>
      <c r="AU31" t="s">
        <v>41</v>
      </c>
      <c r="AV31" t="s">
        <v>121</v>
      </c>
    </row>
    <row r="32" spans="1:48" ht="16.5" customHeight="1" x14ac:dyDescent="0.2">
      <c r="A32" s="15">
        <v>13</v>
      </c>
      <c r="B32" s="15"/>
      <c r="C32" s="15" t="s">
        <v>240</v>
      </c>
      <c r="D32" s="15" t="s">
        <v>248</v>
      </c>
      <c r="E32" s="15" t="s">
        <v>11</v>
      </c>
      <c r="F32" s="15" t="s">
        <v>169</v>
      </c>
      <c r="G32" s="15" t="s">
        <v>23</v>
      </c>
      <c r="H32" s="29"/>
      <c r="I32" s="30"/>
      <c r="J32" s="29"/>
      <c r="K32" s="30"/>
      <c r="L32" s="29"/>
      <c r="M32" s="30"/>
      <c r="N32" s="29" t="s">
        <v>175</v>
      </c>
      <c r="O32" s="30"/>
      <c r="P32" s="15">
        <v>30012</v>
      </c>
      <c r="Q32" s="15" t="s">
        <v>166</v>
      </c>
      <c r="R32" s="15">
        <f t="shared" si="1"/>
        <v>1</v>
      </c>
      <c r="S32" s="21"/>
      <c r="AC32" s="5"/>
      <c r="AQ32" s="5" t="str">
        <f t="shared" si="0"/>
        <v>女子100ｍ</v>
      </c>
      <c r="AT32" t="s">
        <v>7</v>
      </c>
      <c r="AU32" t="s">
        <v>154</v>
      </c>
      <c r="AV32" t="s">
        <v>117</v>
      </c>
    </row>
    <row r="33" spans="1:48" ht="16.5" customHeight="1" x14ac:dyDescent="0.2">
      <c r="A33" s="15">
        <v>14</v>
      </c>
      <c r="B33" s="15"/>
      <c r="C33" s="15"/>
      <c r="D33" s="15"/>
      <c r="E33" s="15"/>
      <c r="F33" s="15"/>
      <c r="G33" s="15"/>
      <c r="H33" s="29"/>
      <c r="I33" s="30"/>
      <c r="J33" s="29"/>
      <c r="K33" s="30"/>
      <c r="L33" s="29"/>
      <c r="M33" s="30"/>
      <c r="N33" s="29"/>
      <c r="O33" s="30"/>
      <c r="P33" s="15"/>
      <c r="Q33" s="15"/>
      <c r="R33" s="15" t="str">
        <f t="shared" si="1"/>
        <v/>
      </c>
      <c r="S33" s="21"/>
      <c r="AQ33" s="5" t="str">
        <f t="shared" si="0"/>
        <v>女子200ｍ</v>
      </c>
      <c r="AT33" t="s">
        <v>7</v>
      </c>
      <c r="AU33" t="s">
        <v>182</v>
      </c>
      <c r="AV33" t="s">
        <v>130</v>
      </c>
    </row>
    <row r="34" spans="1:48" ht="16.5" customHeight="1" x14ac:dyDescent="0.2">
      <c r="A34" s="16">
        <v>15</v>
      </c>
      <c r="B34" s="16"/>
      <c r="C34" s="16"/>
      <c r="D34" s="16"/>
      <c r="E34" s="16"/>
      <c r="F34" s="16"/>
      <c r="G34" s="16"/>
      <c r="H34" s="31"/>
      <c r="I34" s="32"/>
      <c r="J34" s="31"/>
      <c r="K34" s="32"/>
      <c r="L34" s="31"/>
      <c r="M34" s="32"/>
      <c r="N34" s="31"/>
      <c r="O34" s="32"/>
      <c r="P34" s="16"/>
      <c r="Q34" s="16"/>
      <c r="R34" s="16" t="str">
        <f t="shared" si="1"/>
        <v/>
      </c>
      <c r="S34" s="21"/>
      <c r="AD34" s="5"/>
      <c r="AQ34" s="5" t="str">
        <f t="shared" si="0"/>
        <v>女子400ｍ</v>
      </c>
      <c r="AT34" t="s">
        <v>7</v>
      </c>
      <c r="AU34" t="s">
        <v>155</v>
      </c>
      <c r="AV34" t="s">
        <v>150</v>
      </c>
    </row>
    <row r="35" spans="1:48" ht="16.5" customHeight="1" x14ac:dyDescent="0.2">
      <c r="A35" s="14">
        <v>16</v>
      </c>
      <c r="B35" s="14"/>
      <c r="C35" s="14"/>
      <c r="D35" s="14"/>
      <c r="E35" s="14"/>
      <c r="F35" s="14"/>
      <c r="G35" s="14"/>
      <c r="H35" s="27"/>
      <c r="I35" s="28"/>
      <c r="J35" s="27"/>
      <c r="K35" s="28"/>
      <c r="L35" s="27"/>
      <c r="M35" s="28"/>
      <c r="N35" s="27"/>
      <c r="O35" s="28"/>
      <c r="P35" s="14"/>
      <c r="Q35" s="14"/>
      <c r="R35" s="14" t="str">
        <f t="shared" si="1"/>
        <v/>
      </c>
      <c r="S35" s="21"/>
      <c r="AD35" s="5"/>
      <c r="AQ35" s="5" t="str">
        <f t="shared" si="0"/>
        <v>女子800ｍ</v>
      </c>
      <c r="AT35" t="s">
        <v>7</v>
      </c>
      <c r="AU35" t="s">
        <v>156</v>
      </c>
      <c r="AV35" t="s">
        <v>113</v>
      </c>
    </row>
    <row r="36" spans="1:48" ht="16.5" customHeight="1" x14ac:dyDescent="0.2">
      <c r="A36" s="15">
        <v>17</v>
      </c>
      <c r="B36" s="15"/>
      <c r="C36" s="15"/>
      <c r="D36" s="15"/>
      <c r="E36" s="15"/>
      <c r="F36" s="15"/>
      <c r="G36" s="15"/>
      <c r="H36" s="29"/>
      <c r="I36" s="30"/>
      <c r="J36" s="29"/>
      <c r="K36" s="30"/>
      <c r="L36" s="29"/>
      <c r="M36" s="30"/>
      <c r="N36" s="29"/>
      <c r="O36" s="30"/>
      <c r="P36" s="15"/>
      <c r="Q36" s="15"/>
      <c r="R36" s="15" t="str">
        <f t="shared" si="1"/>
        <v/>
      </c>
      <c r="S36" s="21"/>
      <c r="AD36" s="5"/>
      <c r="AQ36" s="5" t="str">
        <f t="shared" si="0"/>
        <v>女子1500ｍ</v>
      </c>
      <c r="AT36" t="s">
        <v>7</v>
      </c>
      <c r="AU36" t="s">
        <v>25</v>
      </c>
      <c r="AV36" t="s">
        <v>127</v>
      </c>
    </row>
    <row r="37" spans="1:48" ht="16.5" customHeight="1" x14ac:dyDescent="0.2">
      <c r="A37" s="15">
        <v>18</v>
      </c>
      <c r="B37" s="15"/>
      <c r="C37" s="15"/>
      <c r="D37" s="15"/>
      <c r="E37" s="15"/>
      <c r="F37" s="15"/>
      <c r="G37" s="15"/>
      <c r="H37" s="29"/>
      <c r="I37" s="30"/>
      <c r="J37" s="29"/>
      <c r="K37" s="30"/>
      <c r="L37" s="29"/>
      <c r="M37" s="30"/>
      <c r="N37" s="29"/>
      <c r="O37" s="30"/>
      <c r="P37" s="15"/>
      <c r="Q37" s="15"/>
      <c r="R37" s="15" t="str">
        <f t="shared" si="1"/>
        <v/>
      </c>
      <c r="S37" s="21"/>
      <c r="AD37" s="5"/>
      <c r="AQ37" s="5" t="str">
        <f t="shared" si="0"/>
        <v>女子5000ｍ</v>
      </c>
      <c r="AT37" t="s">
        <v>7</v>
      </c>
      <c r="AU37" t="s">
        <v>157</v>
      </c>
      <c r="AV37" t="s">
        <v>102</v>
      </c>
    </row>
    <row r="38" spans="1:48" ht="16.5" customHeight="1" x14ac:dyDescent="0.2">
      <c r="A38" s="15">
        <v>19</v>
      </c>
      <c r="B38" s="15"/>
      <c r="C38" s="15"/>
      <c r="D38" s="15"/>
      <c r="E38" s="15"/>
      <c r="F38" s="15"/>
      <c r="G38" s="15"/>
      <c r="H38" s="29"/>
      <c r="I38" s="30"/>
      <c r="J38" s="29"/>
      <c r="K38" s="30"/>
      <c r="L38" s="29"/>
      <c r="M38" s="30"/>
      <c r="N38" s="29"/>
      <c r="O38" s="30"/>
      <c r="P38" s="15"/>
      <c r="Q38" s="15"/>
      <c r="R38" s="15" t="str">
        <f t="shared" si="1"/>
        <v/>
      </c>
      <c r="S38" s="21"/>
      <c r="AD38" s="5"/>
      <c r="AQ38" s="5" t="str">
        <f t="shared" si="0"/>
        <v>女子100ｍH</v>
      </c>
      <c r="AT38" t="s">
        <v>7</v>
      </c>
      <c r="AU38" t="s">
        <v>184</v>
      </c>
      <c r="AV38" t="s">
        <v>125</v>
      </c>
    </row>
    <row r="39" spans="1:48" ht="16.5" customHeight="1" x14ac:dyDescent="0.2">
      <c r="A39" s="16">
        <v>20</v>
      </c>
      <c r="B39" s="16"/>
      <c r="C39" s="16"/>
      <c r="D39" s="16"/>
      <c r="E39" s="16"/>
      <c r="F39" s="16"/>
      <c r="G39" s="16"/>
      <c r="H39" s="31"/>
      <c r="I39" s="32"/>
      <c r="J39" s="31"/>
      <c r="K39" s="32"/>
      <c r="L39" s="31"/>
      <c r="M39" s="32"/>
      <c r="N39" s="31"/>
      <c r="O39" s="32"/>
      <c r="P39" s="16"/>
      <c r="Q39" s="16"/>
      <c r="R39" s="16" t="str">
        <f t="shared" si="1"/>
        <v/>
      </c>
      <c r="S39" s="21"/>
      <c r="AD39" s="5"/>
      <c r="AQ39" s="5" t="str">
        <f t="shared" si="0"/>
        <v>女子走高跳</v>
      </c>
      <c r="AT39" t="s">
        <v>7</v>
      </c>
      <c r="AU39" t="s">
        <v>14</v>
      </c>
      <c r="AV39" t="s">
        <v>151</v>
      </c>
    </row>
    <row r="40" spans="1:48" ht="16.5" customHeight="1" x14ac:dyDescent="0.2">
      <c r="A40" s="14">
        <v>21</v>
      </c>
      <c r="B40" s="14"/>
      <c r="C40" s="14"/>
      <c r="D40" s="14"/>
      <c r="E40" s="14"/>
      <c r="F40" s="14"/>
      <c r="G40" s="14"/>
      <c r="H40" s="27"/>
      <c r="I40" s="28"/>
      <c r="J40" s="27"/>
      <c r="K40" s="28"/>
      <c r="L40" s="27"/>
      <c r="M40" s="28"/>
      <c r="N40" s="27"/>
      <c r="O40" s="28"/>
      <c r="P40" s="14"/>
      <c r="Q40" s="14"/>
      <c r="R40" s="14" t="str">
        <f t="shared" si="1"/>
        <v/>
      </c>
      <c r="S40" s="21"/>
      <c r="AD40" s="5"/>
      <c r="AQ40" s="5" t="str">
        <f t="shared" si="0"/>
        <v>女子走幅跳</v>
      </c>
      <c r="AT40" t="s">
        <v>7</v>
      </c>
      <c r="AU40" t="s">
        <v>13</v>
      </c>
      <c r="AV40" t="s">
        <v>118</v>
      </c>
    </row>
    <row r="41" spans="1:48" ht="16.5" customHeight="1" x14ac:dyDescent="0.2">
      <c r="A41" s="15">
        <v>22</v>
      </c>
      <c r="B41" s="15"/>
      <c r="C41" s="15"/>
      <c r="D41" s="15"/>
      <c r="E41" s="15"/>
      <c r="F41" s="15"/>
      <c r="G41" s="15"/>
      <c r="H41" s="29"/>
      <c r="I41" s="30"/>
      <c r="J41" s="29"/>
      <c r="K41" s="30"/>
      <c r="L41" s="29"/>
      <c r="M41" s="30"/>
      <c r="N41" s="29"/>
      <c r="O41" s="30"/>
      <c r="P41" s="15"/>
      <c r="Q41" s="15"/>
      <c r="R41" s="15" t="str">
        <f t="shared" si="1"/>
        <v/>
      </c>
      <c r="S41" s="21"/>
      <c r="AD41" s="5"/>
      <c r="AQ41" s="5" t="str">
        <f t="shared" si="0"/>
        <v>女子砲丸投</v>
      </c>
      <c r="AT41" t="s">
        <v>7</v>
      </c>
      <c r="AU41" t="s">
        <v>17</v>
      </c>
      <c r="AV41" t="s">
        <v>123</v>
      </c>
    </row>
    <row r="42" spans="1:48" ht="16.5" customHeight="1" x14ac:dyDescent="0.2">
      <c r="A42" s="15">
        <v>23</v>
      </c>
      <c r="B42" s="15"/>
      <c r="C42" s="15"/>
      <c r="D42" s="15"/>
      <c r="E42" s="15"/>
      <c r="F42" s="15"/>
      <c r="G42" s="15"/>
      <c r="H42" s="29"/>
      <c r="I42" s="30"/>
      <c r="J42" s="29"/>
      <c r="K42" s="30"/>
      <c r="L42" s="29"/>
      <c r="M42" s="30"/>
      <c r="N42" s="29"/>
      <c r="O42" s="30"/>
      <c r="P42" s="15"/>
      <c r="Q42" s="15"/>
      <c r="R42" s="15" t="str">
        <f t="shared" si="1"/>
        <v/>
      </c>
      <c r="S42" s="21"/>
      <c r="AD42" s="5"/>
      <c r="AQ42" s="5" t="str">
        <f t="shared" si="0"/>
        <v>女子円盤投</v>
      </c>
      <c r="AT42" t="s">
        <v>7</v>
      </c>
      <c r="AU42" t="s">
        <v>21</v>
      </c>
      <c r="AV42" t="s">
        <v>116</v>
      </c>
    </row>
    <row r="43" spans="1:48" ht="16.5" customHeight="1" x14ac:dyDescent="0.2">
      <c r="A43" s="15">
        <v>24</v>
      </c>
      <c r="B43" s="15"/>
      <c r="C43" s="15"/>
      <c r="D43" s="15"/>
      <c r="E43" s="15"/>
      <c r="F43" s="15"/>
      <c r="G43" s="15"/>
      <c r="H43" s="29"/>
      <c r="I43" s="30"/>
      <c r="J43" s="29"/>
      <c r="K43" s="30"/>
      <c r="L43" s="29"/>
      <c r="M43" s="30"/>
      <c r="N43" s="29"/>
      <c r="O43" s="30"/>
      <c r="P43" s="15"/>
      <c r="Q43" s="15"/>
      <c r="R43" s="15" t="str">
        <f t="shared" si="1"/>
        <v/>
      </c>
      <c r="S43" s="21"/>
      <c r="AD43" s="5"/>
      <c r="AQ43" s="5" t="str">
        <f t="shared" si="0"/>
        <v>女子やり投げ</v>
      </c>
      <c r="AT43" t="s">
        <v>7</v>
      </c>
      <c r="AU43" t="s">
        <v>16</v>
      </c>
      <c r="AV43" t="s">
        <v>115</v>
      </c>
    </row>
    <row r="44" spans="1:48" ht="16.5" customHeight="1" x14ac:dyDescent="0.2">
      <c r="A44" s="16">
        <v>25</v>
      </c>
      <c r="B44" s="16"/>
      <c r="C44" s="16"/>
      <c r="D44" s="16"/>
      <c r="E44" s="16"/>
      <c r="F44" s="16"/>
      <c r="G44" s="16"/>
      <c r="H44" s="31"/>
      <c r="I44" s="32"/>
      <c r="J44" s="31"/>
      <c r="K44" s="32"/>
      <c r="L44" s="31"/>
      <c r="M44" s="32"/>
      <c r="N44" s="31"/>
      <c r="O44" s="32"/>
      <c r="P44" s="16"/>
      <c r="Q44" s="16"/>
      <c r="R44" s="16" t="str">
        <f t="shared" si="1"/>
        <v/>
      </c>
      <c r="S44" s="21"/>
      <c r="AD44" s="5"/>
      <c r="AT44" t="s">
        <v>7</v>
      </c>
      <c r="AU44" t="s">
        <v>41</v>
      </c>
      <c r="AV44" t="s">
        <v>114</v>
      </c>
    </row>
    <row r="45" spans="1:48" ht="16.5" customHeight="1" x14ac:dyDescent="0.2">
      <c r="A45" s="14">
        <v>26</v>
      </c>
      <c r="B45" s="14"/>
      <c r="C45" s="14"/>
      <c r="D45" s="14"/>
      <c r="E45" s="14"/>
      <c r="F45" s="14"/>
      <c r="G45" s="14"/>
      <c r="H45" s="27"/>
      <c r="I45" s="28"/>
      <c r="J45" s="27"/>
      <c r="K45" s="28"/>
      <c r="L45" s="27"/>
      <c r="M45" s="28"/>
      <c r="N45" s="27"/>
      <c r="O45" s="28"/>
      <c r="P45" s="14"/>
      <c r="Q45" s="14"/>
      <c r="R45" s="14" t="str">
        <f t="shared" si="1"/>
        <v/>
      </c>
      <c r="S45" s="21"/>
      <c r="AD45" s="5"/>
      <c r="AV45" t="s">
        <v>131</v>
      </c>
    </row>
    <row r="46" spans="1:48" ht="16.5" customHeight="1" x14ac:dyDescent="0.2">
      <c r="A46" s="15">
        <v>27</v>
      </c>
      <c r="B46" s="15"/>
      <c r="C46" s="15"/>
      <c r="D46" s="15"/>
      <c r="E46" s="15"/>
      <c r="F46" s="15"/>
      <c r="G46" s="15"/>
      <c r="H46" s="29"/>
      <c r="I46" s="30"/>
      <c r="J46" s="29"/>
      <c r="K46" s="30"/>
      <c r="L46" s="29"/>
      <c r="M46" s="30"/>
      <c r="N46" s="29"/>
      <c r="O46" s="30"/>
      <c r="P46" s="15"/>
      <c r="Q46" s="15"/>
      <c r="R46" s="15" t="str">
        <f t="shared" si="1"/>
        <v/>
      </c>
      <c r="S46" s="21"/>
      <c r="AD46" s="5"/>
      <c r="AV46" t="s">
        <v>129</v>
      </c>
    </row>
    <row r="47" spans="1:48" ht="16.5" customHeight="1" x14ac:dyDescent="0.2">
      <c r="A47" s="15">
        <v>28</v>
      </c>
      <c r="B47" s="15"/>
      <c r="C47" s="15"/>
      <c r="D47" s="15"/>
      <c r="E47" s="15"/>
      <c r="F47" s="15"/>
      <c r="G47" s="15"/>
      <c r="H47" s="29"/>
      <c r="I47" s="30"/>
      <c r="J47" s="29"/>
      <c r="K47" s="30"/>
      <c r="L47" s="29"/>
      <c r="M47" s="30"/>
      <c r="N47" s="29"/>
      <c r="O47" s="30"/>
      <c r="P47" s="15"/>
      <c r="Q47" s="15"/>
      <c r="R47" s="15" t="str">
        <f t="shared" si="1"/>
        <v/>
      </c>
      <c r="S47" s="21"/>
      <c r="AD47" s="5"/>
      <c r="AV47" t="s">
        <v>56</v>
      </c>
    </row>
    <row r="48" spans="1:48" ht="16.5" customHeight="1" x14ac:dyDescent="0.2">
      <c r="A48" s="15">
        <v>29</v>
      </c>
      <c r="B48" s="15"/>
      <c r="C48" s="15"/>
      <c r="D48" s="15"/>
      <c r="E48" s="15"/>
      <c r="F48" s="15"/>
      <c r="G48" s="15"/>
      <c r="H48" s="29"/>
      <c r="I48" s="30"/>
      <c r="J48" s="29"/>
      <c r="K48" s="30"/>
      <c r="L48" s="29"/>
      <c r="M48" s="30"/>
      <c r="N48" s="29"/>
      <c r="O48" s="30"/>
      <c r="P48" s="15"/>
      <c r="Q48" s="15"/>
      <c r="R48" s="15" t="str">
        <f t="shared" si="1"/>
        <v/>
      </c>
      <c r="S48" s="21"/>
      <c r="AA48" s="3"/>
      <c r="AB48" s="3"/>
      <c r="AC48" s="3"/>
      <c r="AD48" s="5"/>
      <c r="AE48" s="3"/>
      <c r="AG48" s="3"/>
      <c r="AV48" t="s">
        <v>58</v>
      </c>
    </row>
    <row r="49" spans="1:48" ht="16.5" customHeight="1" x14ac:dyDescent="0.2">
      <c r="A49" s="16">
        <v>30</v>
      </c>
      <c r="B49" s="16"/>
      <c r="C49" s="16"/>
      <c r="D49" s="16"/>
      <c r="E49" s="16"/>
      <c r="F49" s="16"/>
      <c r="G49" s="16"/>
      <c r="H49" s="31"/>
      <c r="I49" s="32"/>
      <c r="J49" s="31"/>
      <c r="K49" s="32"/>
      <c r="L49" s="31"/>
      <c r="M49" s="32"/>
      <c r="N49" s="31"/>
      <c r="O49" s="32"/>
      <c r="P49" s="16"/>
      <c r="Q49" s="16"/>
      <c r="R49" s="16" t="str">
        <f t="shared" si="1"/>
        <v/>
      </c>
      <c r="S49" s="21"/>
      <c r="AD49" s="5"/>
      <c r="AQ49" s="5" t="str">
        <f>AT37&amp;AU37</f>
        <v>女子5000ｍ</v>
      </c>
      <c r="AV49" t="s">
        <v>83</v>
      </c>
    </row>
    <row r="50" spans="1:48" ht="16.5" customHeight="1" x14ac:dyDescent="0.2">
      <c r="A50" s="14">
        <v>31</v>
      </c>
      <c r="B50" s="14"/>
      <c r="C50" s="14"/>
      <c r="D50" s="14"/>
      <c r="E50" s="14"/>
      <c r="F50" s="14"/>
      <c r="G50" s="14"/>
      <c r="H50" s="27"/>
      <c r="I50" s="28"/>
      <c r="J50" s="27"/>
      <c r="K50" s="28"/>
      <c r="L50" s="27"/>
      <c r="M50" s="28"/>
      <c r="N50" s="27"/>
      <c r="O50" s="28"/>
      <c r="P50" s="14"/>
      <c r="Q50" s="14"/>
      <c r="R50" s="14" t="str">
        <f t="shared" si="1"/>
        <v/>
      </c>
      <c r="S50" s="21"/>
      <c r="AD50" s="5"/>
      <c r="AF50" s="4"/>
      <c r="AV50" t="s">
        <v>71</v>
      </c>
    </row>
    <row r="51" spans="1:48" ht="16.5" customHeight="1" x14ac:dyDescent="0.2">
      <c r="A51" s="15">
        <v>32</v>
      </c>
      <c r="B51" s="15"/>
      <c r="C51" s="15"/>
      <c r="D51" s="15"/>
      <c r="E51" s="15"/>
      <c r="F51" s="15"/>
      <c r="G51" s="15"/>
      <c r="H51" s="29"/>
      <c r="I51" s="30"/>
      <c r="J51" s="29"/>
      <c r="K51" s="30"/>
      <c r="L51" s="29"/>
      <c r="M51" s="30"/>
      <c r="N51" s="29"/>
      <c r="O51" s="30"/>
      <c r="P51" s="15"/>
      <c r="Q51" s="15"/>
      <c r="R51" s="15" t="str">
        <f t="shared" si="1"/>
        <v/>
      </c>
      <c r="S51" s="21"/>
      <c r="AD51" s="5"/>
      <c r="AF51"/>
      <c r="AV51" t="s">
        <v>86</v>
      </c>
    </row>
    <row r="52" spans="1:48" ht="16.5" customHeight="1" x14ac:dyDescent="0.2">
      <c r="A52" s="15">
        <v>33</v>
      </c>
      <c r="B52" s="15"/>
      <c r="C52" s="15"/>
      <c r="D52" s="15"/>
      <c r="E52" s="15"/>
      <c r="F52" s="15"/>
      <c r="G52" s="15"/>
      <c r="H52" s="29"/>
      <c r="I52" s="30"/>
      <c r="J52" s="29"/>
      <c r="K52" s="30"/>
      <c r="L52" s="29"/>
      <c r="M52" s="30"/>
      <c r="N52" s="29"/>
      <c r="O52" s="30"/>
      <c r="P52" s="15"/>
      <c r="Q52" s="15"/>
      <c r="R52" s="15" t="str">
        <f t="shared" si="1"/>
        <v/>
      </c>
      <c r="S52" s="21"/>
      <c r="AF52"/>
      <c r="AV52" t="s">
        <v>70</v>
      </c>
    </row>
    <row r="53" spans="1:48" ht="16.5" customHeight="1" x14ac:dyDescent="0.2">
      <c r="A53" s="15">
        <v>34</v>
      </c>
      <c r="B53" s="15"/>
      <c r="C53" s="15"/>
      <c r="D53" s="15"/>
      <c r="E53" s="15"/>
      <c r="F53" s="15"/>
      <c r="G53" s="15"/>
      <c r="H53" s="29"/>
      <c r="I53" s="30"/>
      <c r="J53" s="29"/>
      <c r="K53" s="30"/>
      <c r="L53" s="29"/>
      <c r="M53" s="30"/>
      <c r="N53" s="29"/>
      <c r="O53" s="30"/>
      <c r="P53" s="15"/>
      <c r="Q53" s="15"/>
      <c r="R53" s="15" t="str">
        <f t="shared" si="1"/>
        <v/>
      </c>
      <c r="S53" s="21"/>
      <c r="AF53"/>
      <c r="AV53" t="s">
        <v>133</v>
      </c>
    </row>
    <row r="54" spans="1:48" ht="16.5" customHeight="1" x14ac:dyDescent="0.2">
      <c r="A54" s="16">
        <v>35</v>
      </c>
      <c r="B54" s="16"/>
      <c r="C54" s="16"/>
      <c r="D54" s="16"/>
      <c r="E54" s="16"/>
      <c r="F54" s="16"/>
      <c r="G54" s="16"/>
      <c r="H54" s="31"/>
      <c r="I54" s="32"/>
      <c r="J54" s="31"/>
      <c r="K54" s="32"/>
      <c r="L54" s="31"/>
      <c r="M54" s="32"/>
      <c r="N54" s="31"/>
      <c r="O54" s="32"/>
      <c r="P54" s="16"/>
      <c r="Q54" s="16"/>
      <c r="R54" s="16" t="str">
        <f t="shared" si="1"/>
        <v/>
      </c>
      <c r="S54" s="21"/>
      <c r="AF54"/>
      <c r="AV54" t="s">
        <v>72</v>
      </c>
    </row>
    <row r="55" spans="1:48" ht="16.5" customHeight="1" x14ac:dyDescent="0.2">
      <c r="A55" s="14">
        <v>36</v>
      </c>
      <c r="B55" s="14"/>
      <c r="C55" s="14"/>
      <c r="D55" s="14"/>
      <c r="E55" s="14"/>
      <c r="F55" s="14"/>
      <c r="G55" s="14"/>
      <c r="H55" s="27"/>
      <c r="I55" s="28"/>
      <c r="J55" s="27"/>
      <c r="K55" s="28"/>
      <c r="L55" s="27"/>
      <c r="M55" s="28"/>
      <c r="N55" s="27"/>
      <c r="O55" s="28"/>
      <c r="P55" s="14"/>
      <c r="Q55" s="14"/>
      <c r="R55" s="14" t="str">
        <f t="shared" si="1"/>
        <v/>
      </c>
      <c r="S55" s="21"/>
      <c r="AF55"/>
      <c r="AV55" t="s">
        <v>63</v>
      </c>
    </row>
    <row r="56" spans="1:48" ht="16.5" customHeight="1" x14ac:dyDescent="0.2">
      <c r="A56" s="15">
        <v>37</v>
      </c>
      <c r="B56" s="15"/>
      <c r="C56" s="15"/>
      <c r="D56" s="15"/>
      <c r="E56" s="15"/>
      <c r="F56" s="15"/>
      <c r="G56" s="15"/>
      <c r="H56" s="29"/>
      <c r="I56" s="30"/>
      <c r="J56" s="29"/>
      <c r="K56" s="30"/>
      <c r="L56" s="29"/>
      <c r="M56" s="30"/>
      <c r="N56" s="29"/>
      <c r="O56" s="30"/>
      <c r="P56" s="15"/>
      <c r="Q56" s="15"/>
      <c r="R56" s="15" t="str">
        <f t="shared" si="1"/>
        <v/>
      </c>
      <c r="S56" s="21"/>
      <c r="AF56"/>
      <c r="AV56" t="s">
        <v>132</v>
      </c>
    </row>
    <row r="57" spans="1:48" ht="16.5" customHeight="1" x14ac:dyDescent="0.2">
      <c r="A57" s="15">
        <v>38</v>
      </c>
      <c r="B57" s="15"/>
      <c r="C57" s="15"/>
      <c r="D57" s="15"/>
      <c r="E57" s="15"/>
      <c r="F57" s="15"/>
      <c r="G57" s="15"/>
      <c r="H57" s="29"/>
      <c r="I57" s="30"/>
      <c r="J57" s="29"/>
      <c r="K57" s="30"/>
      <c r="L57" s="29"/>
      <c r="M57" s="30"/>
      <c r="N57" s="29"/>
      <c r="O57" s="30"/>
      <c r="P57" s="15"/>
      <c r="Q57" s="15"/>
      <c r="R57" s="15" t="str">
        <f t="shared" si="1"/>
        <v/>
      </c>
      <c r="S57" s="21"/>
      <c r="AF57"/>
      <c r="AV57" t="s">
        <v>132</v>
      </c>
    </row>
    <row r="58" spans="1:48" ht="16.5" customHeight="1" x14ac:dyDescent="0.2">
      <c r="A58" s="15">
        <v>39</v>
      </c>
      <c r="B58" s="15"/>
      <c r="C58" s="15"/>
      <c r="D58" s="15"/>
      <c r="E58" s="15"/>
      <c r="F58" s="15"/>
      <c r="G58" s="15"/>
      <c r="H58" s="29"/>
      <c r="I58" s="30"/>
      <c r="J58" s="29"/>
      <c r="K58" s="30"/>
      <c r="L58" s="29"/>
      <c r="M58" s="30"/>
      <c r="N58" s="29"/>
      <c r="O58" s="30"/>
      <c r="P58" s="15"/>
      <c r="Q58" s="15"/>
      <c r="R58" s="15" t="str">
        <f t="shared" si="1"/>
        <v/>
      </c>
      <c r="S58" s="21"/>
      <c r="AV58" t="s">
        <v>107</v>
      </c>
    </row>
    <row r="59" spans="1:48" ht="16.5" customHeight="1" x14ac:dyDescent="0.2">
      <c r="A59" s="16">
        <v>40</v>
      </c>
      <c r="B59" s="16"/>
      <c r="C59" s="16"/>
      <c r="D59" s="16"/>
      <c r="E59" s="16"/>
      <c r="F59" s="16"/>
      <c r="G59" s="16"/>
      <c r="H59" s="31"/>
      <c r="I59" s="32"/>
      <c r="J59" s="31"/>
      <c r="K59" s="32"/>
      <c r="L59" s="31"/>
      <c r="M59" s="32"/>
      <c r="N59" s="31"/>
      <c r="O59" s="32"/>
      <c r="P59" s="16"/>
      <c r="Q59" s="16"/>
      <c r="R59" s="16" t="str">
        <f t="shared" si="1"/>
        <v/>
      </c>
      <c r="S59" s="21"/>
      <c r="AV59" t="s">
        <v>108</v>
      </c>
    </row>
    <row r="60" spans="1:48" ht="16.5" customHeight="1" x14ac:dyDescent="0.2">
      <c r="A60" s="14">
        <v>41</v>
      </c>
      <c r="B60" s="14"/>
      <c r="C60" s="14"/>
      <c r="D60" s="14"/>
      <c r="E60" s="14"/>
      <c r="F60" s="14"/>
      <c r="G60" s="14"/>
      <c r="H60" s="27"/>
      <c r="I60" s="28"/>
      <c r="J60" s="27"/>
      <c r="K60" s="28"/>
      <c r="L60" s="27"/>
      <c r="M60" s="28"/>
      <c r="N60" s="27"/>
      <c r="O60" s="28"/>
      <c r="P60" s="14"/>
      <c r="Q60" s="14"/>
      <c r="R60" s="14" t="str">
        <f t="shared" si="1"/>
        <v/>
      </c>
      <c r="S60" s="21"/>
      <c r="AV60" t="s">
        <v>134</v>
      </c>
    </row>
    <row r="61" spans="1:48" ht="16.5" customHeight="1" x14ac:dyDescent="0.2">
      <c r="A61" s="15">
        <v>42</v>
      </c>
      <c r="B61" s="15"/>
      <c r="C61" s="15"/>
      <c r="D61" s="15"/>
      <c r="E61" s="15"/>
      <c r="F61" s="15"/>
      <c r="G61" s="15"/>
      <c r="H61" s="29"/>
      <c r="I61" s="30"/>
      <c r="J61" s="29"/>
      <c r="K61" s="30"/>
      <c r="L61" s="29"/>
      <c r="M61" s="30"/>
      <c r="N61" s="29"/>
      <c r="O61" s="30"/>
      <c r="P61" s="15"/>
      <c r="Q61" s="15"/>
      <c r="R61" s="15" t="str">
        <f t="shared" si="1"/>
        <v/>
      </c>
      <c r="S61" s="21"/>
      <c r="AV61" t="s">
        <v>74</v>
      </c>
    </row>
    <row r="62" spans="1:48" ht="16.5" customHeight="1" x14ac:dyDescent="0.2">
      <c r="A62" s="15">
        <v>43</v>
      </c>
      <c r="B62" s="15"/>
      <c r="C62" s="15"/>
      <c r="D62" s="15"/>
      <c r="E62" s="15"/>
      <c r="F62" s="15"/>
      <c r="G62" s="15"/>
      <c r="H62" s="29"/>
      <c r="I62" s="30"/>
      <c r="J62" s="29"/>
      <c r="K62" s="30"/>
      <c r="L62" s="29"/>
      <c r="M62" s="30"/>
      <c r="N62" s="29"/>
      <c r="O62" s="30"/>
      <c r="P62" s="15"/>
      <c r="Q62" s="15"/>
      <c r="R62" s="15" t="str">
        <f t="shared" si="1"/>
        <v/>
      </c>
      <c r="S62" s="21"/>
      <c r="AV62" t="s">
        <v>78</v>
      </c>
    </row>
    <row r="63" spans="1:48" ht="16.5" customHeight="1" x14ac:dyDescent="0.2">
      <c r="A63" s="15">
        <v>44</v>
      </c>
      <c r="B63" s="15"/>
      <c r="C63" s="15"/>
      <c r="D63" s="15"/>
      <c r="E63" s="15"/>
      <c r="F63" s="15"/>
      <c r="G63" s="15"/>
      <c r="H63" s="29"/>
      <c r="I63" s="30"/>
      <c r="J63" s="29"/>
      <c r="K63" s="30"/>
      <c r="L63" s="29"/>
      <c r="M63" s="30"/>
      <c r="N63" s="29"/>
      <c r="O63" s="30"/>
      <c r="P63" s="15"/>
      <c r="Q63" s="15"/>
      <c r="R63" s="15" t="str">
        <f t="shared" si="1"/>
        <v/>
      </c>
      <c r="S63" s="21"/>
      <c r="AV63" t="s">
        <v>76</v>
      </c>
    </row>
    <row r="64" spans="1:48" ht="16.5" customHeight="1" x14ac:dyDescent="0.2">
      <c r="A64" s="16">
        <v>45</v>
      </c>
      <c r="B64" s="16"/>
      <c r="C64" s="16"/>
      <c r="D64" s="16"/>
      <c r="E64" s="16"/>
      <c r="F64" s="16"/>
      <c r="G64" s="16"/>
      <c r="H64" s="31"/>
      <c r="I64" s="32"/>
      <c r="J64" s="31"/>
      <c r="K64" s="32"/>
      <c r="L64" s="31"/>
      <c r="M64" s="32"/>
      <c r="N64" s="31"/>
      <c r="O64" s="32"/>
      <c r="P64" s="16"/>
      <c r="Q64" s="16"/>
      <c r="R64" s="16" t="str">
        <f t="shared" si="1"/>
        <v/>
      </c>
      <c r="S64" s="21"/>
      <c r="AV64" t="s">
        <v>91</v>
      </c>
    </row>
    <row r="65" spans="1:48" ht="16.5" customHeight="1" x14ac:dyDescent="0.2">
      <c r="A65" s="14">
        <v>46</v>
      </c>
      <c r="B65" s="14"/>
      <c r="C65" s="14"/>
      <c r="D65" s="14"/>
      <c r="E65" s="14"/>
      <c r="F65" s="14"/>
      <c r="G65" s="14"/>
      <c r="H65" s="27"/>
      <c r="I65" s="28"/>
      <c r="J65" s="27"/>
      <c r="K65" s="28"/>
      <c r="L65" s="27"/>
      <c r="M65" s="28"/>
      <c r="N65" s="27"/>
      <c r="O65" s="28"/>
      <c r="P65" s="14"/>
      <c r="Q65" s="14"/>
      <c r="R65" s="14" t="str">
        <f t="shared" si="1"/>
        <v/>
      </c>
      <c r="S65" s="21"/>
      <c r="AV65" t="s">
        <v>82</v>
      </c>
    </row>
    <row r="66" spans="1:48" ht="16.5" customHeight="1" x14ac:dyDescent="0.2">
      <c r="A66" s="15">
        <v>47</v>
      </c>
      <c r="B66" s="15"/>
      <c r="C66" s="15"/>
      <c r="D66" s="15"/>
      <c r="E66" s="15"/>
      <c r="F66" s="15"/>
      <c r="G66" s="15"/>
      <c r="H66" s="29"/>
      <c r="I66" s="30"/>
      <c r="J66" s="29"/>
      <c r="K66" s="30"/>
      <c r="L66" s="29"/>
      <c r="M66" s="30"/>
      <c r="N66" s="29"/>
      <c r="O66" s="30"/>
      <c r="P66" s="15"/>
      <c r="Q66" s="15"/>
      <c r="R66" s="15" t="str">
        <f t="shared" si="1"/>
        <v/>
      </c>
      <c r="S66" s="21"/>
      <c r="AV66" t="s">
        <v>103</v>
      </c>
    </row>
    <row r="67" spans="1:48" ht="16.5" customHeight="1" x14ac:dyDescent="0.2">
      <c r="A67" s="15">
        <v>48</v>
      </c>
      <c r="B67" s="15"/>
      <c r="C67" s="15"/>
      <c r="D67" s="15"/>
      <c r="E67" s="15"/>
      <c r="F67" s="15"/>
      <c r="G67" s="15"/>
      <c r="H67" s="29"/>
      <c r="I67" s="30"/>
      <c r="J67" s="29"/>
      <c r="K67" s="30"/>
      <c r="L67" s="29"/>
      <c r="M67" s="30"/>
      <c r="N67" s="29"/>
      <c r="O67" s="30"/>
      <c r="P67" s="15"/>
      <c r="Q67" s="15"/>
      <c r="R67" s="15" t="str">
        <f t="shared" si="1"/>
        <v/>
      </c>
      <c r="S67" s="21"/>
      <c r="AV67" t="s">
        <v>140</v>
      </c>
    </row>
    <row r="68" spans="1:48" ht="16.5" customHeight="1" x14ac:dyDescent="0.2">
      <c r="A68" s="15">
        <v>49</v>
      </c>
      <c r="B68" s="15"/>
      <c r="C68" s="15"/>
      <c r="D68" s="15"/>
      <c r="E68" s="15"/>
      <c r="F68" s="15"/>
      <c r="G68" s="15"/>
      <c r="H68" s="29"/>
      <c r="I68" s="30"/>
      <c r="J68" s="29"/>
      <c r="K68" s="30"/>
      <c r="L68" s="29"/>
      <c r="M68" s="30"/>
      <c r="N68" s="29"/>
      <c r="O68" s="30"/>
      <c r="P68" s="15"/>
      <c r="Q68" s="15"/>
      <c r="R68" s="15" t="str">
        <f t="shared" si="1"/>
        <v/>
      </c>
      <c r="S68" s="21"/>
      <c r="AV68" t="s">
        <v>112</v>
      </c>
    </row>
    <row r="69" spans="1:48" ht="16.5" customHeight="1" x14ac:dyDescent="0.2">
      <c r="A69" s="16">
        <v>50</v>
      </c>
      <c r="B69" s="16"/>
      <c r="C69" s="16"/>
      <c r="D69" s="16"/>
      <c r="E69" s="16"/>
      <c r="F69" s="16"/>
      <c r="G69" s="16"/>
      <c r="H69" s="31"/>
      <c r="I69" s="32"/>
      <c r="J69" s="31"/>
      <c r="K69" s="32"/>
      <c r="L69" s="31"/>
      <c r="M69" s="32"/>
      <c r="N69" s="31"/>
      <c r="O69" s="32"/>
      <c r="P69" s="16"/>
      <c r="Q69" s="16"/>
      <c r="R69" s="16" t="str">
        <f t="shared" si="1"/>
        <v/>
      </c>
      <c r="S69" s="21"/>
      <c r="AV69" t="s">
        <v>143</v>
      </c>
    </row>
    <row r="70" spans="1:48" ht="16.5" customHeight="1" x14ac:dyDescent="0.2">
      <c r="A70" s="14">
        <v>51</v>
      </c>
      <c r="B70" s="14"/>
      <c r="C70" s="14"/>
      <c r="D70" s="14"/>
      <c r="E70" s="14"/>
      <c r="F70" s="14"/>
      <c r="G70" s="14"/>
      <c r="H70" s="27"/>
      <c r="I70" s="28"/>
      <c r="J70" s="27"/>
      <c r="K70" s="28"/>
      <c r="L70" s="27"/>
      <c r="M70" s="28"/>
      <c r="N70" s="27"/>
      <c r="O70" s="28"/>
      <c r="P70" s="14"/>
      <c r="Q70" s="14"/>
      <c r="R70" s="14" t="str">
        <f t="shared" si="1"/>
        <v/>
      </c>
      <c r="S70" s="21"/>
      <c r="AV70" t="s">
        <v>109</v>
      </c>
    </row>
    <row r="71" spans="1:48" ht="16.5" customHeight="1" x14ac:dyDescent="0.2">
      <c r="A71" s="15">
        <v>52</v>
      </c>
      <c r="B71" s="15"/>
      <c r="C71" s="15"/>
      <c r="D71" s="15"/>
      <c r="E71" s="15"/>
      <c r="F71" s="15"/>
      <c r="G71" s="15"/>
      <c r="H71" s="29"/>
      <c r="I71" s="30"/>
      <c r="J71" s="29"/>
      <c r="K71" s="30"/>
      <c r="L71" s="29"/>
      <c r="M71" s="30"/>
      <c r="N71" s="29"/>
      <c r="O71" s="30"/>
      <c r="P71" s="15"/>
      <c r="Q71" s="15"/>
      <c r="R71" s="15" t="str">
        <f t="shared" si="1"/>
        <v/>
      </c>
      <c r="S71" s="21"/>
      <c r="AV71" t="s">
        <v>64</v>
      </c>
    </row>
    <row r="72" spans="1:48" ht="16.5" customHeight="1" x14ac:dyDescent="0.2">
      <c r="A72" s="15">
        <v>53</v>
      </c>
      <c r="B72" s="15"/>
      <c r="C72" s="15"/>
      <c r="D72" s="15"/>
      <c r="E72" s="15"/>
      <c r="F72" s="15"/>
      <c r="G72" s="15"/>
      <c r="H72" s="29"/>
      <c r="I72" s="30"/>
      <c r="J72" s="29"/>
      <c r="K72" s="30"/>
      <c r="L72" s="29"/>
      <c r="M72" s="30"/>
      <c r="N72" s="29"/>
      <c r="O72" s="30"/>
      <c r="P72" s="15"/>
      <c r="Q72" s="15"/>
      <c r="R72" s="15" t="str">
        <f t="shared" si="1"/>
        <v/>
      </c>
      <c r="S72" s="21"/>
      <c r="AV72" t="s">
        <v>60</v>
      </c>
    </row>
    <row r="73" spans="1:48" ht="16.5" customHeight="1" x14ac:dyDescent="0.2">
      <c r="A73" s="15">
        <v>54</v>
      </c>
      <c r="B73" s="15"/>
      <c r="C73" s="15"/>
      <c r="D73" s="15"/>
      <c r="E73" s="15"/>
      <c r="F73" s="15"/>
      <c r="G73" s="15"/>
      <c r="H73" s="29"/>
      <c r="I73" s="30"/>
      <c r="J73" s="29"/>
      <c r="K73" s="30"/>
      <c r="L73" s="29"/>
      <c r="M73" s="30"/>
      <c r="N73" s="29"/>
      <c r="O73" s="30"/>
      <c r="P73" s="15"/>
      <c r="Q73" s="15"/>
      <c r="R73" s="15" t="str">
        <f t="shared" si="1"/>
        <v/>
      </c>
      <c r="S73" s="21"/>
      <c r="AV73" t="s">
        <v>148</v>
      </c>
    </row>
    <row r="74" spans="1:48" ht="16.5" customHeight="1" x14ac:dyDescent="0.2">
      <c r="A74" s="16">
        <v>55</v>
      </c>
      <c r="B74" s="16"/>
      <c r="C74" s="16"/>
      <c r="D74" s="16"/>
      <c r="E74" s="16"/>
      <c r="F74" s="16"/>
      <c r="G74" s="16"/>
      <c r="H74" s="31"/>
      <c r="I74" s="32"/>
      <c r="J74" s="31"/>
      <c r="K74" s="32"/>
      <c r="L74" s="31"/>
      <c r="M74" s="32"/>
      <c r="N74" s="31"/>
      <c r="O74" s="32"/>
      <c r="P74" s="16"/>
      <c r="Q74" s="16"/>
      <c r="R74" s="16" t="str">
        <f t="shared" si="1"/>
        <v/>
      </c>
      <c r="S74" s="21"/>
      <c r="AV74" t="s">
        <v>87</v>
      </c>
    </row>
    <row r="75" spans="1:48" ht="16.5" customHeight="1" x14ac:dyDescent="0.2">
      <c r="A75" s="14">
        <v>56</v>
      </c>
      <c r="B75" s="14"/>
      <c r="C75" s="14"/>
      <c r="D75" s="14"/>
      <c r="E75" s="14"/>
      <c r="F75" s="14"/>
      <c r="G75" s="14"/>
      <c r="H75" s="27"/>
      <c r="I75" s="28"/>
      <c r="J75" s="27"/>
      <c r="K75" s="28"/>
      <c r="L75" s="27"/>
      <c r="M75" s="28"/>
      <c r="N75" s="27"/>
      <c r="O75" s="28"/>
      <c r="P75" s="14"/>
      <c r="Q75" s="14"/>
      <c r="R75" s="14" t="str">
        <f t="shared" si="1"/>
        <v/>
      </c>
      <c r="S75" s="21"/>
      <c r="AV75" t="s">
        <v>138</v>
      </c>
    </row>
    <row r="76" spans="1:48" ht="16.5" customHeight="1" x14ac:dyDescent="0.2">
      <c r="A76" s="15">
        <v>57</v>
      </c>
      <c r="B76" s="15"/>
      <c r="C76" s="15"/>
      <c r="D76" s="15"/>
      <c r="E76" s="15"/>
      <c r="F76" s="15"/>
      <c r="G76" s="15"/>
      <c r="H76" s="29"/>
      <c r="I76" s="30"/>
      <c r="J76" s="29"/>
      <c r="K76" s="30"/>
      <c r="L76" s="29"/>
      <c r="M76" s="30"/>
      <c r="N76" s="29"/>
      <c r="O76" s="30"/>
      <c r="P76" s="15"/>
      <c r="Q76" s="15"/>
      <c r="R76" s="15" t="str">
        <f t="shared" si="1"/>
        <v/>
      </c>
      <c r="S76" s="21"/>
      <c r="AV76" t="s">
        <v>85</v>
      </c>
    </row>
    <row r="77" spans="1:48" ht="16.5" customHeight="1" x14ac:dyDescent="0.2">
      <c r="A77" s="15">
        <v>58</v>
      </c>
      <c r="B77" s="15"/>
      <c r="C77" s="15"/>
      <c r="D77" s="15"/>
      <c r="E77" s="15"/>
      <c r="F77" s="15"/>
      <c r="G77" s="15"/>
      <c r="H77" s="29"/>
      <c r="I77" s="30"/>
      <c r="J77" s="29"/>
      <c r="K77" s="30"/>
      <c r="L77" s="29"/>
      <c r="M77" s="30"/>
      <c r="N77" s="29"/>
      <c r="O77" s="30"/>
      <c r="P77" s="15"/>
      <c r="Q77" s="15"/>
      <c r="R77" s="15" t="str">
        <f t="shared" si="1"/>
        <v/>
      </c>
      <c r="S77" s="21"/>
      <c r="AV77" t="s">
        <v>79</v>
      </c>
    </row>
    <row r="78" spans="1:48" ht="16.5" customHeight="1" x14ac:dyDescent="0.2">
      <c r="A78" s="15">
        <v>59</v>
      </c>
      <c r="B78" s="15"/>
      <c r="C78" s="15"/>
      <c r="D78" s="15"/>
      <c r="E78" s="15"/>
      <c r="F78" s="15"/>
      <c r="G78" s="15"/>
      <c r="H78" s="29"/>
      <c r="I78" s="30"/>
      <c r="J78" s="29"/>
      <c r="K78" s="30"/>
      <c r="L78" s="29"/>
      <c r="M78" s="30"/>
      <c r="N78" s="29"/>
      <c r="O78" s="30"/>
      <c r="P78" s="15"/>
      <c r="Q78" s="15"/>
      <c r="R78" s="15" t="str">
        <f t="shared" si="1"/>
        <v/>
      </c>
      <c r="S78" s="21"/>
      <c r="AV78" t="s">
        <v>67</v>
      </c>
    </row>
    <row r="79" spans="1:48" ht="16.5" customHeight="1" x14ac:dyDescent="0.2">
      <c r="A79" s="16">
        <v>60</v>
      </c>
      <c r="B79" s="16"/>
      <c r="C79" s="16"/>
      <c r="D79" s="16"/>
      <c r="E79" s="16"/>
      <c r="F79" s="16"/>
      <c r="G79" s="16"/>
      <c r="H79" s="31"/>
      <c r="I79" s="32"/>
      <c r="J79" s="31"/>
      <c r="K79" s="32"/>
      <c r="L79" s="31"/>
      <c r="M79" s="32"/>
      <c r="N79" s="31"/>
      <c r="O79" s="32"/>
      <c r="P79" s="16"/>
      <c r="Q79" s="16"/>
      <c r="R79" s="16" t="str">
        <f t="shared" si="1"/>
        <v/>
      </c>
      <c r="S79" s="21"/>
      <c r="AV79" t="s">
        <v>73</v>
      </c>
    </row>
    <row r="80" spans="1:48" ht="16.5" customHeight="1" x14ac:dyDescent="0.2">
      <c r="A80" s="14">
        <v>61</v>
      </c>
      <c r="B80" s="14"/>
      <c r="C80" s="14"/>
      <c r="D80" s="14"/>
      <c r="E80" s="14"/>
      <c r="F80" s="14"/>
      <c r="G80" s="14"/>
      <c r="H80" s="27"/>
      <c r="I80" s="28"/>
      <c r="J80" s="27"/>
      <c r="K80" s="28"/>
      <c r="L80" s="27"/>
      <c r="M80" s="28"/>
      <c r="N80" s="27"/>
      <c r="O80" s="28"/>
      <c r="P80" s="14"/>
      <c r="Q80" s="14"/>
      <c r="R80" s="14" t="str">
        <f t="shared" si="1"/>
        <v/>
      </c>
      <c r="S80" s="21"/>
      <c r="AV80" t="s">
        <v>69</v>
      </c>
    </row>
    <row r="81" spans="1:48" ht="16.5" customHeight="1" x14ac:dyDescent="0.2">
      <c r="A81" s="15">
        <v>62</v>
      </c>
      <c r="B81" s="15"/>
      <c r="C81" s="15"/>
      <c r="D81" s="15"/>
      <c r="E81" s="15"/>
      <c r="F81" s="15"/>
      <c r="G81" s="15"/>
      <c r="H81" s="29"/>
      <c r="I81" s="30"/>
      <c r="J81" s="29"/>
      <c r="K81" s="30"/>
      <c r="L81" s="29"/>
      <c r="M81" s="30"/>
      <c r="N81" s="29"/>
      <c r="O81" s="30"/>
      <c r="P81" s="15"/>
      <c r="Q81" s="15"/>
      <c r="R81" s="15" t="str">
        <f t="shared" si="1"/>
        <v/>
      </c>
      <c r="S81" s="21"/>
      <c r="AV81" t="s">
        <v>61</v>
      </c>
    </row>
    <row r="82" spans="1:48" ht="16.5" customHeight="1" x14ac:dyDescent="0.2">
      <c r="A82" s="15">
        <v>63</v>
      </c>
      <c r="B82" s="15"/>
      <c r="C82" s="15"/>
      <c r="D82" s="15"/>
      <c r="E82" s="15"/>
      <c r="F82" s="15"/>
      <c r="G82" s="15"/>
      <c r="H82" s="29"/>
      <c r="I82" s="30"/>
      <c r="J82" s="29"/>
      <c r="K82" s="30"/>
      <c r="L82" s="29"/>
      <c r="M82" s="30"/>
      <c r="N82" s="29"/>
      <c r="O82" s="30"/>
      <c r="P82" s="15"/>
      <c r="Q82" s="15"/>
      <c r="R82" s="15" t="str">
        <f t="shared" si="1"/>
        <v/>
      </c>
      <c r="S82" s="21"/>
      <c r="AV82" t="s">
        <v>95</v>
      </c>
    </row>
    <row r="83" spans="1:48" ht="16.5" customHeight="1" x14ac:dyDescent="0.2">
      <c r="A83" s="15">
        <v>64</v>
      </c>
      <c r="B83" s="15"/>
      <c r="C83" s="15"/>
      <c r="D83" s="15"/>
      <c r="E83" s="15"/>
      <c r="F83" s="15"/>
      <c r="G83" s="15"/>
      <c r="H83" s="29"/>
      <c r="I83" s="30"/>
      <c r="J83" s="29"/>
      <c r="K83" s="30"/>
      <c r="L83" s="29"/>
      <c r="M83" s="30"/>
      <c r="N83" s="29"/>
      <c r="O83" s="30"/>
      <c r="P83" s="15"/>
      <c r="Q83" s="15"/>
      <c r="R83" s="15" t="str">
        <f t="shared" si="1"/>
        <v/>
      </c>
      <c r="S83" s="21"/>
      <c r="AV83" t="s">
        <v>84</v>
      </c>
    </row>
    <row r="84" spans="1:48" ht="16.5" customHeight="1" x14ac:dyDescent="0.2">
      <c r="A84" s="16">
        <v>65</v>
      </c>
      <c r="B84" s="16"/>
      <c r="C84" s="16"/>
      <c r="D84" s="16"/>
      <c r="E84" s="16"/>
      <c r="F84" s="16"/>
      <c r="G84" s="16"/>
      <c r="H84" s="31"/>
      <c r="I84" s="32"/>
      <c r="J84" s="31"/>
      <c r="K84" s="32"/>
      <c r="L84" s="31"/>
      <c r="M84" s="32"/>
      <c r="N84" s="31"/>
      <c r="O84" s="32"/>
      <c r="P84" s="16"/>
      <c r="Q84" s="16"/>
      <c r="R84" s="16" t="str">
        <f t="shared" si="1"/>
        <v/>
      </c>
      <c r="S84" s="21"/>
      <c r="AV84" t="s">
        <v>81</v>
      </c>
    </row>
    <row r="85" spans="1:48" ht="16.5" customHeight="1" x14ac:dyDescent="0.2">
      <c r="A85" s="14">
        <v>66</v>
      </c>
      <c r="B85" s="14"/>
      <c r="C85" s="14"/>
      <c r="D85" s="14"/>
      <c r="E85" s="14"/>
      <c r="F85" s="14"/>
      <c r="G85" s="14"/>
      <c r="H85" s="27"/>
      <c r="I85" s="28"/>
      <c r="J85" s="27"/>
      <c r="K85" s="28"/>
      <c r="L85" s="27"/>
      <c r="M85" s="28"/>
      <c r="N85" s="27"/>
      <c r="O85" s="28"/>
      <c r="P85" s="14"/>
      <c r="Q85" s="14"/>
      <c r="R85" s="14" t="str">
        <f t="shared" ref="R85:R119" si="4">IF(H85="",IF(L85="",IF(N85="","",1),1),0)</f>
        <v/>
      </c>
      <c r="S85" s="21"/>
      <c r="AV85" t="s">
        <v>147</v>
      </c>
    </row>
    <row r="86" spans="1:48" ht="16.5" customHeight="1" x14ac:dyDescent="0.2">
      <c r="A86" s="15">
        <v>67</v>
      </c>
      <c r="B86" s="15"/>
      <c r="C86" s="15"/>
      <c r="D86" s="15"/>
      <c r="E86" s="15"/>
      <c r="F86" s="15"/>
      <c r="G86" s="15"/>
      <c r="H86" s="29"/>
      <c r="I86" s="30"/>
      <c r="J86" s="29"/>
      <c r="K86" s="30"/>
      <c r="L86" s="29"/>
      <c r="M86" s="30"/>
      <c r="N86" s="29"/>
      <c r="O86" s="30"/>
      <c r="P86" s="15"/>
      <c r="Q86" s="15"/>
      <c r="R86" s="15" t="str">
        <f t="shared" si="4"/>
        <v/>
      </c>
      <c r="S86" s="21"/>
      <c r="AV86" t="s">
        <v>99</v>
      </c>
    </row>
    <row r="87" spans="1:48" ht="16.5" customHeight="1" x14ac:dyDescent="0.2">
      <c r="A87" s="15">
        <v>68</v>
      </c>
      <c r="B87" s="15"/>
      <c r="C87" s="15"/>
      <c r="D87" s="15"/>
      <c r="E87" s="15"/>
      <c r="F87" s="15"/>
      <c r="G87" s="15"/>
      <c r="H87" s="29"/>
      <c r="I87" s="30"/>
      <c r="J87" s="29"/>
      <c r="K87" s="30"/>
      <c r="L87" s="29"/>
      <c r="M87" s="30"/>
      <c r="N87" s="29"/>
      <c r="O87" s="30"/>
      <c r="P87" s="15"/>
      <c r="Q87" s="15"/>
      <c r="R87" s="15" t="str">
        <f t="shared" si="4"/>
        <v/>
      </c>
      <c r="S87" s="21"/>
      <c r="AV87" t="s">
        <v>146</v>
      </c>
    </row>
    <row r="88" spans="1:48" ht="16.5" customHeight="1" x14ac:dyDescent="0.2">
      <c r="A88" s="15">
        <v>69</v>
      </c>
      <c r="B88" s="15"/>
      <c r="C88" s="15"/>
      <c r="D88" s="15"/>
      <c r="E88" s="15"/>
      <c r="F88" s="15"/>
      <c r="G88" s="15"/>
      <c r="H88" s="29"/>
      <c r="I88" s="30"/>
      <c r="J88" s="29"/>
      <c r="K88" s="30"/>
      <c r="L88" s="29"/>
      <c r="M88" s="30"/>
      <c r="N88" s="29"/>
      <c r="O88" s="30"/>
      <c r="P88" s="15"/>
      <c r="Q88" s="15"/>
      <c r="R88" s="15" t="str">
        <f t="shared" si="4"/>
        <v/>
      </c>
      <c r="S88" s="21"/>
      <c r="AV88" t="s">
        <v>100</v>
      </c>
    </row>
    <row r="89" spans="1:48" ht="16.5" customHeight="1" x14ac:dyDescent="0.2">
      <c r="A89" s="16">
        <v>70</v>
      </c>
      <c r="B89" s="16"/>
      <c r="C89" s="16"/>
      <c r="D89" s="16"/>
      <c r="E89" s="16"/>
      <c r="F89" s="16"/>
      <c r="G89" s="16"/>
      <c r="H89" s="31"/>
      <c r="I89" s="32"/>
      <c r="J89" s="31"/>
      <c r="K89" s="32"/>
      <c r="L89" s="31"/>
      <c r="M89" s="32"/>
      <c r="N89" s="31"/>
      <c r="O89" s="32"/>
      <c r="P89" s="16"/>
      <c r="Q89" s="16"/>
      <c r="R89" s="16" t="str">
        <f t="shared" si="4"/>
        <v/>
      </c>
      <c r="S89" s="21"/>
      <c r="AV89" t="s">
        <v>145</v>
      </c>
    </row>
    <row r="90" spans="1:48" ht="16.5" customHeight="1" x14ac:dyDescent="0.2">
      <c r="A90" s="14">
        <v>71</v>
      </c>
      <c r="B90" s="14"/>
      <c r="C90" s="14"/>
      <c r="D90" s="14"/>
      <c r="E90" s="14"/>
      <c r="F90" s="14"/>
      <c r="G90" s="14"/>
      <c r="H90" s="27"/>
      <c r="I90" s="28"/>
      <c r="J90" s="27"/>
      <c r="K90" s="28"/>
      <c r="L90" s="27"/>
      <c r="M90" s="28"/>
      <c r="N90" s="27"/>
      <c r="O90" s="28"/>
      <c r="P90" s="14"/>
      <c r="Q90" s="14"/>
      <c r="R90" s="14" t="str">
        <f t="shared" si="4"/>
        <v/>
      </c>
      <c r="S90" s="21"/>
      <c r="AV90" t="s">
        <v>144</v>
      </c>
    </row>
    <row r="91" spans="1:48" ht="16.5" customHeight="1" x14ac:dyDescent="0.2">
      <c r="A91" s="15">
        <v>72</v>
      </c>
      <c r="B91" s="15"/>
      <c r="C91" s="15"/>
      <c r="D91" s="15"/>
      <c r="E91" s="15"/>
      <c r="F91" s="15"/>
      <c r="G91" s="15"/>
      <c r="H91" s="29"/>
      <c r="I91" s="30"/>
      <c r="J91" s="29"/>
      <c r="K91" s="30"/>
      <c r="L91" s="29"/>
      <c r="M91" s="30"/>
      <c r="N91" s="29"/>
      <c r="O91" s="30"/>
      <c r="P91" s="15"/>
      <c r="Q91" s="15"/>
      <c r="R91" s="15" t="str">
        <f t="shared" si="4"/>
        <v/>
      </c>
      <c r="S91" s="21"/>
      <c r="AV91" t="s">
        <v>97</v>
      </c>
    </row>
    <row r="92" spans="1:48" ht="16.5" customHeight="1" x14ac:dyDescent="0.2">
      <c r="A92" s="15">
        <v>73</v>
      </c>
      <c r="B92" s="15"/>
      <c r="C92" s="15"/>
      <c r="D92" s="15"/>
      <c r="E92" s="15"/>
      <c r="F92" s="15"/>
      <c r="G92" s="15"/>
      <c r="H92" s="29"/>
      <c r="I92" s="30"/>
      <c r="J92" s="29"/>
      <c r="K92" s="30"/>
      <c r="L92" s="29"/>
      <c r="M92" s="30"/>
      <c r="N92" s="29"/>
      <c r="O92" s="30"/>
      <c r="P92" s="15"/>
      <c r="Q92" s="15"/>
      <c r="R92" s="15" t="str">
        <f t="shared" si="4"/>
        <v/>
      </c>
      <c r="S92" s="21"/>
      <c r="AV92" t="s">
        <v>65</v>
      </c>
    </row>
    <row r="93" spans="1:48" ht="16.5" customHeight="1" x14ac:dyDescent="0.2">
      <c r="A93" s="15">
        <v>74</v>
      </c>
      <c r="B93" s="15"/>
      <c r="C93" s="15"/>
      <c r="D93" s="15"/>
      <c r="E93" s="15"/>
      <c r="F93" s="15"/>
      <c r="G93" s="15"/>
      <c r="H93" s="29"/>
      <c r="I93" s="30"/>
      <c r="J93" s="29"/>
      <c r="K93" s="30"/>
      <c r="L93" s="29"/>
      <c r="M93" s="30"/>
      <c r="N93" s="29"/>
      <c r="O93" s="30"/>
      <c r="P93" s="15"/>
      <c r="Q93" s="15"/>
      <c r="R93" s="15" t="str">
        <f t="shared" si="4"/>
        <v/>
      </c>
      <c r="S93" s="21"/>
      <c r="AV93" t="s">
        <v>98</v>
      </c>
    </row>
    <row r="94" spans="1:48" ht="16.5" customHeight="1" x14ac:dyDescent="0.2">
      <c r="A94" s="16">
        <v>75</v>
      </c>
      <c r="B94" s="16"/>
      <c r="C94" s="16"/>
      <c r="D94" s="16"/>
      <c r="E94" s="16"/>
      <c r="F94" s="16"/>
      <c r="G94" s="16"/>
      <c r="H94" s="31"/>
      <c r="I94" s="32"/>
      <c r="J94" s="31"/>
      <c r="K94" s="32"/>
      <c r="L94" s="31"/>
      <c r="M94" s="32"/>
      <c r="N94" s="31"/>
      <c r="O94" s="32"/>
      <c r="P94" s="16"/>
      <c r="Q94" s="16"/>
      <c r="R94" s="16" t="str">
        <f t="shared" si="4"/>
        <v/>
      </c>
      <c r="S94" s="21"/>
      <c r="AV94" t="s">
        <v>141</v>
      </c>
    </row>
    <row r="95" spans="1:48" ht="16.5" customHeight="1" x14ac:dyDescent="0.2">
      <c r="A95" s="14">
        <v>76</v>
      </c>
      <c r="B95" s="14"/>
      <c r="C95" s="14"/>
      <c r="D95" s="14"/>
      <c r="E95" s="14"/>
      <c r="F95" s="14"/>
      <c r="G95" s="14"/>
      <c r="H95" s="27"/>
      <c r="I95" s="28"/>
      <c r="J95" s="27"/>
      <c r="K95" s="28"/>
      <c r="L95" s="27"/>
      <c r="M95" s="28"/>
      <c r="N95" s="27"/>
      <c r="O95" s="28"/>
      <c r="P95" s="14"/>
      <c r="Q95" s="14"/>
      <c r="R95" s="14" t="str">
        <f t="shared" si="4"/>
        <v/>
      </c>
      <c r="S95" s="21"/>
      <c r="AV95" t="s">
        <v>136</v>
      </c>
    </row>
    <row r="96" spans="1:48" ht="16.5" customHeight="1" x14ac:dyDescent="0.2">
      <c r="A96" s="15">
        <v>77</v>
      </c>
      <c r="B96" s="15"/>
      <c r="C96" s="15"/>
      <c r="D96" s="15"/>
      <c r="E96" s="15"/>
      <c r="F96" s="15"/>
      <c r="G96" s="15"/>
      <c r="H96" s="29"/>
      <c r="I96" s="30"/>
      <c r="J96" s="29"/>
      <c r="K96" s="30"/>
      <c r="L96" s="29"/>
      <c r="M96" s="30"/>
      <c r="N96" s="29"/>
      <c r="O96" s="30"/>
      <c r="P96" s="15"/>
      <c r="Q96" s="15"/>
      <c r="R96" s="15" t="str">
        <f t="shared" si="4"/>
        <v/>
      </c>
      <c r="S96" s="21"/>
      <c r="AV96" t="s">
        <v>92</v>
      </c>
    </row>
    <row r="97" spans="1:48" ht="16.5" customHeight="1" x14ac:dyDescent="0.2">
      <c r="A97" s="15">
        <v>78</v>
      </c>
      <c r="B97" s="15"/>
      <c r="C97" s="15"/>
      <c r="D97" s="15"/>
      <c r="E97" s="15"/>
      <c r="F97" s="15"/>
      <c r="G97" s="15"/>
      <c r="H97" s="29"/>
      <c r="I97" s="30"/>
      <c r="J97" s="29"/>
      <c r="K97" s="30"/>
      <c r="L97" s="29"/>
      <c r="M97" s="30"/>
      <c r="N97" s="29"/>
      <c r="O97" s="30"/>
      <c r="P97" s="15"/>
      <c r="Q97" s="15"/>
      <c r="R97" s="15" t="str">
        <f t="shared" si="4"/>
        <v/>
      </c>
      <c r="S97" s="21"/>
      <c r="AV97" t="s">
        <v>135</v>
      </c>
    </row>
    <row r="98" spans="1:48" ht="16.5" customHeight="1" x14ac:dyDescent="0.2">
      <c r="A98" s="15">
        <v>79</v>
      </c>
      <c r="B98" s="15"/>
      <c r="C98" s="15"/>
      <c r="D98" s="15"/>
      <c r="E98" s="15"/>
      <c r="F98" s="15"/>
      <c r="G98" s="15"/>
      <c r="H98" s="29"/>
      <c r="I98" s="30"/>
      <c r="J98" s="29"/>
      <c r="K98" s="30"/>
      <c r="L98" s="29"/>
      <c r="M98" s="30"/>
      <c r="N98" s="29"/>
      <c r="O98" s="30"/>
      <c r="P98" s="15"/>
      <c r="Q98" s="15"/>
      <c r="R98" s="15" t="str">
        <f t="shared" si="4"/>
        <v/>
      </c>
      <c r="S98" s="21"/>
      <c r="AV98" t="s">
        <v>137</v>
      </c>
    </row>
    <row r="99" spans="1:48" ht="16.5" customHeight="1" x14ac:dyDescent="0.2">
      <c r="A99" s="16">
        <v>80</v>
      </c>
      <c r="B99" s="16"/>
      <c r="C99" s="16"/>
      <c r="D99" s="16"/>
      <c r="E99" s="16"/>
      <c r="F99" s="16"/>
      <c r="G99" s="16"/>
      <c r="H99" s="31"/>
      <c r="I99" s="32"/>
      <c r="J99" s="31"/>
      <c r="K99" s="32"/>
      <c r="L99" s="31"/>
      <c r="M99" s="32"/>
      <c r="N99" s="31"/>
      <c r="O99" s="32"/>
      <c r="P99" s="16"/>
      <c r="Q99" s="16"/>
      <c r="R99" s="16" t="str">
        <f t="shared" si="4"/>
        <v/>
      </c>
      <c r="S99" s="21"/>
      <c r="AV99" t="s">
        <v>93</v>
      </c>
    </row>
    <row r="100" spans="1:48" ht="17.25" customHeight="1" x14ac:dyDescent="0.2">
      <c r="A100" s="14">
        <v>81</v>
      </c>
      <c r="B100" s="14"/>
      <c r="C100" s="14"/>
      <c r="D100" s="14"/>
      <c r="E100" s="14"/>
      <c r="F100" s="14"/>
      <c r="G100" s="14"/>
      <c r="H100" s="27"/>
      <c r="I100" s="28"/>
      <c r="J100" s="27"/>
      <c r="K100" s="28"/>
      <c r="L100" s="27"/>
      <c r="M100" s="28"/>
      <c r="N100" s="27"/>
      <c r="O100" s="28"/>
      <c r="P100" s="14"/>
      <c r="Q100" s="14"/>
      <c r="R100" s="14" t="str">
        <f t="shared" si="4"/>
        <v/>
      </c>
      <c r="S100" s="21"/>
      <c r="AV100" t="s">
        <v>75</v>
      </c>
    </row>
    <row r="101" spans="1:48" ht="17.25" customHeight="1" x14ac:dyDescent="0.2">
      <c r="A101" s="15">
        <v>82</v>
      </c>
      <c r="B101" s="15"/>
      <c r="C101" s="15"/>
      <c r="D101" s="15"/>
      <c r="E101" s="15"/>
      <c r="F101" s="15"/>
      <c r="G101" s="15"/>
      <c r="H101" s="29"/>
      <c r="I101" s="30"/>
      <c r="J101" s="29"/>
      <c r="K101" s="30"/>
      <c r="L101" s="29"/>
      <c r="M101" s="30"/>
      <c r="N101" s="29"/>
      <c r="O101" s="30"/>
      <c r="P101" s="15"/>
      <c r="Q101" s="15"/>
      <c r="R101" s="15" t="str">
        <f t="shared" si="4"/>
        <v/>
      </c>
      <c r="S101" s="21"/>
      <c r="AV101" t="s">
        <v>142</v>
      </c>
    </row>
    <row r="102" spans="1:48" ht="17.25" customHeight="1" x14ac:dyDescent="0.2">
      <c r="A102" s="15">
        <v>83</v>
      </c>
      <c r="B102" s="15"/>
      <c r="C102" s="15"/>
      <c r="D102" s="15"/>
      <c r="E102" s="15"/>
      <c r="F102" s="15"/>
      <c r="G102" s="15"/>
      <c r="H102" s="29"/>
      <c r="I102" s="30"/>
      <c r="J102" s="29"/>
      <c r="K102" s="30"/>
      <c r="L102" s="29"/>
      <c r="M102" s="30"/>
      <c r="N102" s="29"/>
      <c r="O102" s="30"/>
      <c r="P102" s="15"/>
      <c r="Q102" s="15"/>
      <c r="R102" s="15" t="str">
        <f t="shared" si="4"/>
        <v/>
      </c>
      <c r="S102" s="21"/>
      <c r="AV102" t="s">
        <v>88</v>
      </c>
    </row>
    <row r="103" spans="1:48" ht="17.25" customHeight="1" x14ac:dyDescent="0.2">
      <c r="A103" s="15">
        <v>84</v>
      </c>
      <c r="B103" s="15"/>
      <c r="C103" s="15"/>
      <c r="D103" s="15"/>
      <c r="E103" s="15"/>
      <c r="F103" s="15"/>
      <c r="G103" s="15"/>
      <c r="H103" s="29"/>
      <c r="I103" s="30"/>
      <c r="J103" s="29"/>
      <c r="K103" s="30"/>
      <c r="L103" s="29"/>
      <c r="M103" s="30"/>
      <c r="N103" s="29"/>
      <c r="O103" s="30"/>
      <c r="P103" s="15"/>
      <c r="Q103" s="15"/>
      <c r="R103" s="15" t="str">
        <f t="shared" si="4"/>
        <v/>
      </c>
      <c r="S103" s="21"/>
      <c r="AV103" t="s">
        <v>96</v>
      </c>
    </row>
    <row r="104" spans="1:48" ht="17.25" customHeight="1" x14ac:dyDescent="0.2">
      <c r="A104" s="16">
        <v>85</v>
      </c>
      <c r="B104" s="16"/>
      <c r="C104" s="16"/>
      <c r="D104" s="16"/>
      <c r="E104" s="16"/>
      <c r="F104" s="16"/>
      <c r="G104" s="16"/>
      <c r="H104" s="31"/>
      <c r="I104" s="32"/>
      <c r="J104" s="31"/>
      <c r="K104" s="32"/>
      <c r="L104" s="31"/>
      <c r="M104" s="32"/>
      <c r="N104" s="31"/>
      <c r="O104" s="32"/>
      <c r="P104" s="16"/>
      <c r="Q104" s="16"/>
      <c r="R104" s="16" t="str">
        <f t="shared" si="4"/>
        <v/>
      </c>
      <c r="S104" s="21"/>
      <c r="AV104" t="s">
        <v>104</v>
      </c>
    </row>
    <row r="105" spans="1:48" ht="17.25" customHeight="1" x14ac:dyDescent="0.2">
      <c r="A105" s="14">
        <v>86</v>
      </c>
      <c r="B105" s="14"/>
      <c r="C105" s="14"/>
      <c r="D105" s="14"/>
      <c r="E105" s="14"/>
      <c r="F105" s="14"/>
      <c r="G105" s="14"/>
      <c r="H105" s="27"/>
      <c r="I105" s="28"/>
      <c r="J105" s="27"/>
      <c r="K105" s="28"/>
      <c r="L105" s="27"/>
      <c r="M105" s="28"/>
      <c r="N105" s="27"/>
      <c r="O105" s="28"/>
      <c r="P105" s="14"/>
      <c r="Q105" s="14"/>
      <c r="R105" s="14" t="str">
        <f t="shared" si="4"/>
        <v/>
      </c>
      <c r="S105" s="21"/>
      <c r="AV105" t="s">
        <v>106</v>
      </c>
    </row>
    <row r="106" spans="1:48" ht="17.25" customHeight="1" x14ac:dyDescent="0.2">
      <c r="A106" s="15">
        <v>87</v>
      </c>
      <c r="B106" s="15"/>
      <c r="C106" s="15"/>
      <c r="D106" s="15"/>
      <c r="E106" s="15"/>
      <c r="F106" s="15"/>
      <c r="G106" s="15"/>
      <c r="H106" s="29"/>
      <c r="I106" s="30"/>
      <c r="J106" s="29"/>
      <c r="K106" s="30"/>
      <c r="L106" s="29"/>
      <c r="M106" s="30"/>
      <c r="N106" s="29"/>
      <c r="O106" s="30"/>
      <c r="P106" s="15"/>
      <c r="Q106" s="15"/>
      <c r="R106" s="15" t="str">
        <f t="shared" si="4"/>
        <v/>
      </c>
      <c r="S106" s="21"/>
      <c r="AV106" t="s">
        <v>101</v>
      </c>
    </row>
    <row r="107" spans="1:48" ht="17.25" customHeight="1" x14ac:dyDescent="0.2">
      <c r="A107" s="15">
        <v>88</v>
      </c>
      <c r="B107" s="15"/>
      <c r="C107" s="15"/>
      <c r="D107" s="15"/>
      <c r="E107" s="15"/>
      <c r="F107" s="15"/>
      <c r="G107" s="15"/>
      <c r="H107" s="29"/>
      <c r="I107" s="30"/>
      <c r="J107" s="29"/>
      <c r="K107" s="30"/>
      <c r="L107" s="29"/>
      <c r="M107" s="30"/>
      <c r="N107" s="29"/>
      <c r="O107" s="30"/>
      <c r="P107" s="15"/>
      <c r="Q107" s="15"/>
      <c r="R107" s="15" t="str">
        <f t="shared" si="4"/>
        <v/>
      </c>
      <c r="S107" s="21"/>
      <c r="AV107" t="s">
        <v>139</v>
      </c>
    </row>
    <row r="108" spans="1:48" ht="17.25" customHeight="1" x14ac:dyDescent="0.2">
      <c r="A108" s="15">
        <v>89</v>
      </c>
      <c r="B108" s="15"/>
      <c r="C108" s="15"/>
      <c r="D108" s="15"/>
      <c r="E108" s="15"/>
      <c r="F108" s="15"/>
      <c r="G108" s="15"/>
      <c r="H108" s="29"/>
      <c r="I108" s="30"/>
      <c r="J108" s="29"/>
      <c r="K108" s="30"/>
      <c r="L108" s="29"/>
      <c r="M108" s="30"/>
      <c r="N108" s="29"/>
      <c r="O108" s="30"/>
      <c r="P108" s="15"/>
      <c r="Q108" s="15"/>
      <c r="R108" s="15" t="str">
        <f t="shared" si="4"/>
        <v/>
      </c>
      <c r="S108" s="21"/>
      <c r="AV108" t="s">
        <v>68</v>
      </c>
    </row>
    <row r="109" spans="1:48" ht="17.25" customHeight="1" x14ac:dyDescent="0.2">
      <c r="A109" s="16">
        <v>90</v>
      </c>
      <c r="B109" s="16"/>
      <c r="C109" s="16"/>
      <c r="D109" s="16"/>
      <c r="E109" s="16"/>
      <c r="F109" s="16"/>
      <c r="G109" s="16"/>
      <c r="H109" s="31"/>
      <c r="I109" s="32"/>
      <c r="J109" s="31"/>
      <c r="K109" s="32"/>
      <c r="L109" s="31"/>
      <c r="M109" s="32"/>
      <c r="N109" s="31"/>
      <c r="O109" s="32"/>
      <c r="P109" s="16"/>
      <c r="Q109" s="16"/>
      <c r="R109" s="16" t="str">
        <f t="shared" si="4"/>
        <v/>
      </c>
      <c r="S109" s="21"/>
      <c r="AV109" t="s">
        <v>110</v>
      </c>
    </row>
    <row r="110" spans="1:48" ht="17.25" customHeight="1" x14ac:dyDescent="0.2">
      <c r="A110" s="14">
        <v>91</v>
      </c>
      <c r="B110" s="14"/>
      <c r="C110" s="14"/>
      <c r="D110" s="14"/>
      <c r="E110" s="14"/>
      <c r="F110" s="14"/>
      <c r="G110" s="14"/>
      <c r="H110" s="27"/>
      <c r="I110" s="28"/>
      <c r="J110" s="27"/>
      <c r="K110" s="28"/>
      <c r="L110" s="27"/>
      <c r="M110" s="28"/>
      <c r="N110" s="27"/>
      <c r="O110" s="28"/>
      <c r="P110" s="14"/>
      <c r="Q110" s="14"/>
      <c r="R110" s="14" t="str">
        <f t="shared" si="4"/>
        <v/>
      </c>
      <c r="S110" s="21"/>
      <c r="AV110" t="s">
        <v>90</v>
      </c>
    </row>
    <row r="111" spans="1:48" ht="17.25" customHeight="1" x14ac:dyDescent="0.2">
      <c r="A111" s="15">
        <v>92</v>
      </c>
      <c r="B111" s="15"/>
      <c r="C111" s="15"/>
      <c r="D111" s="15"/>
      <c r="E111" s="15"/>
      <c r="F111" s="15"/>
      <c r="G111" s="15"/>
      <c r="H111" s="29"/>
      <c r="I111" s="30"/>
      <c r="J111" s="29"/>
      <c r="K111" s="30"/>
      <c r="L111" s="29"/>
      <c r="M111" s="30"/>
      <c r="N111" s="29"/>
      <c r="O111" s="30"/>
      <c r="P111" s="15"/>
      <c r="Q111" s="15"/>
      <c r="R111" s="15" t="str">
        <f t="shared" si="4"/>
        <v/>
      </c>
      <c r="S111" s="21"/>
      <c r="AV111" t="s">
        <v>80</v>
      </c>
    </row>
    <row r="112" spans="1:48" ht="17.25" customHeight="1" x14ac:dyDescent="0.2">
      <c r="A112" s="15">
        <v>93</v>
      </c>
      <c r="B112" s="15"/>
      <c r="C112" s="15"/>
      <c r="D112" s="15"/>
      <c r="E112" s="15"/>
      <c r="F112" s="15"/>
      <c r="G112" s="15"/>
      <c r="H112" s="29"/>
      <c r="I112" s="30"/>
      <c r="J112" s="29"/>
      <c r="K112" s="30"/>
      <c r="L112" s="29"/>
      <c r="M112" s="30"/>
      <c r="N112" s="29"/>
      <c r="O112" s="30"/>
      <c r="P112" s="15"/>
      <c r="Q112" s="15"/>
      <c r="R112" s="15" t="str">
        <f t="shared" si="4"/>
        <v/>
      </c>
      <c r="S112" s="21"/>
      <c r="AV112" t="s">
        <v>105</v>
      </c>
    </row>
    <row r="113" spans="1:48" ht="17.25" customHeight="1" x14ac:dyDescent="0.2">
      <c r="A113" s="15">
        <v>94</v>
      </c>
      <c r="B113" s="15"/>
      <c r="C113" s="15"/>
      <c r="D113" s="15"/>
      <c r="E113" s="15"/>
      <c r="F113" s="15"/>
      <c r="G113" s="15"/>
      <c r="H113" s="29"/>
      <c r="I113" s="30"/>
      <c r="J113" s="29"/>
      <c r="K113" s="30"/>
      <c r="L113" s="29"/>
      <c r="M113" s="30"/>
      <c r="N113" s="29"/>
      <c r="O113" s="30"/>
      <c r="P113" s="15"/>
      <c r="Q113" s="15"/>
      <c r="R113" s="15" t="str">
        <f t="shared" si="4"/>
        <v/>
      </c>
      <c r="S113" s="21"/>
      <c r="AV113" t="s">
        <v>111</v>
      </c>
    </row>
    <row r="114" spans="1:48" ht="17.25" customHeight="1" x14ac:dyDescent="0.2">
      <c r="A114" s="16">
        <v>95</v>
      </c>
      <c r="B114" s="16"/>
      <c r="C114" s="16"/>
      <c r="D114" s="16"/>
      <c r="E114" s="16"/>
      <c r="F114" s="16"/>
      <c r="G114" s="16"/>
      <c r="H114" s="31"/>
      <c r="I114" s="32"/>
      <c r="J114" s="31"/>
      <c r="K114" s="32"/>
      <c r="L114" s="31"/>
      <c r="M114" s="32"/>
      <c r="N114" s="31"/>
      <c r="O114" s="32"/>
      <c r="P114" s="16"/>
      <c r="Q114" s="16"/>
      <c r="R114" s="16" t="str">
        <f t="shared" si="4"/>
        <v/>
      </c>
      <c r="S114" s="21"/>
      <c r="AV114" t="s">
        <v>89</v>
      </c>
    </row>
    <row r="115" spans="1:48" ht="17.25" customHeight="1" x14ac:dyDescent="0.2">
      <c r="A115" s="14">
        <v>96</v>
      </c>
      <c r="B115" s="14"/>
      <c r="C115" s="14"/>
      <c r="D115" s="14"/>
      <c r="E115" s="14"/>
      <c r="F115" s="14"/>
      <c r="G115" s="14"/>
      <c r="H115" s="27"/>
      <c r="I115" s="28"/>
      <c r="J115" s="27"/>
      <c r="K115" s="28"/>
      <c r="L115" s="27"/>
      <c r="M115" s="28"/>
      <c r="N115" s="27"/>
      <c r="O115" s="28"/>
      <c r="P115" s="14"/>
      <c r="Q115" s="14"/>
      <c r="R115" s="14" t="str">
        <f t="shared" si="4"/>
        <v/>
      </c>
      <c r="S115" s="21"/>
      <c r="AV115" t="s">
        <v>77</v>
      </c>
    </row>
    <row r="116" spans="1:48" ht="17.25" customHeight="1" x14ac:dyDescent="0.2">
      <c r="A116" s="15">
        <v>97</v>
      </c>
      <c r="B116" s="15"/>
      <c r="C116" s="15"/>
      <c r="D116" s="15"/>
      <c r="E116" s="15"/>
      <c r="F116" s="15"/>
      <c r="G116" s="15"/>
      <c r="H116" s="29"/>
      <c r="I116" s="30"/>
      <c r="J116" s="29"/>
      <c r="K116" s="30"/>
      <c r="L116" s="29"/>
      <c r="M116" s="30"/>
      <c r="N116" s="29"/>
      <c r="O116" s="30"/>
      <c r="P116" s="15"/>
      <c r="Q116" s="15"/>
      <c r="R116" s="15" t="str">
        <f t="shared" si="4"/>
        <v/>
      </c>
      <c r="S116" s="21"/>
      <c r="AV116" t="s">
        <v>66</v>
      </c>
    </row>
    <row r="117" spans="1:48" ht="17.25" customHeight="1" x14ac:dyDescent="0.2">
      <c r="A117" s="15">
        <v>98</v>
      </c>
      <c r="B117" s="15"/>
      <c r="C117" s="15"/>
      <c r="D117" s="15"/>
      <c r="E117" s="15"/>
      <c r="F117" s="15"/>
      <c r="G117" s="15"/>
      <c r="H117" s="29"/>
      <c r="I117" s="30"/>
      <c r="J117" s="29"/>
      <c r="K117" s="30"/>
      <c r="L117" s="29"/>
      <c r="M117" s="30"/>
      <c r="N117" s="29"/>
      <c r="O117" s="30"/>
      <c r="P117" s="15"/>
      <c r="Q117" s="15"/>
      <c r="R117" s="15" t="str">
        <f t="shared" si="4"/>
        <v/>
      </c>
      <c r="AV117" t="s">
        <v>132</v>
      </c>
    </row>
    <row r="118" spans="1:48" ht="17.25" customHeight="1" x14ac:dyDescent="0.2">
      <c r="A118" s="15">
        <v>99</v>
      </c>
      <c r="B118" s="15"/>
      <c r="C118" s="15"/>
      <c r="D118" s="15"/>
      <c r="E118" s="15"/>
      <c r="F118" s="15"/>
      <c r="G118" s="15"/>
      <c r="H118" s="29"/>
      <c r="I118" s="30"/>
      <c r="J118" s="29"/>
      <c r="K118" s="30"/>
      <c r="L118" s="29"/>
      <c r="M118" s="30"/>
      <c r="N118" s="29"/>
      <c r="O118" s="30"/>
      <c r="P118" s="15"/>
      <c r="Q118" s="15"/>
      <c r="R118" s="15" t="str">
        <f t="shared" si="4"/>
        <v/>
      </c>
      <c r="T118" s="7"/>
      <c r="U118" s="7"/>
      <c r="V118" s="7"/>
      <c r="AV118" t="s">
        <v>94</v>
      </c>
    </row>
    <row r="119" spans="1:48" ht="17.25" customHeight="1" x14ac:dyDescent="0.2">
      <c r="A119" s="16">
        <v>100</v>
      </c>
      <c r="B119" s="16"/>
      <c r="C119" s="16"/>
      <c r="D119" s="16"/>
      <c r="E119" s="16"/>
      <c r="F119" s="16"/>
      <c r="G119" s="16"/>
      <c r="H119" s="31"/>
      <c r="I119" s="32"/>
      <c r="J119" s="31"/>
      <c r="K119" s="32"/>
      <c r="L119" s="31"/>
      <c r="M119" s="32"/>
      <c r="N119" s="31"/>
      <c r="O119" s="32"/>
      <c r="P119" s="16"/>
      <c r="Q119" s="16"/>
      <c r="R119" s="16" t="str">
        <f t="shared" si="4"/>
        <v/>
      </c>
      <c r="T119" s="37"/>
      <c r="U119" s="37"/>
      <c r="V119" s="37"/>
      <c r="AV119" t="s">
        <v>59</v>
      </c>
    </row>
    <row r="120" spans="1:48" ht="13.5" customHeight="1" x14ac:dyDescent="0.2">
      <c r="T120" s="37"/>
      <c r="U120" s="37"/>
      <c r="V120" s="37"/>
    </row>
    <row r="121" spans="1:48" ht="14" x14ac:dyDescent="0.2">
      <c r="T121" s="3"/>
      <c r="U121" s="3"/>
      <c r="V121" s="3"/>
    </row>
    <row r="122" spans="1:48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/>
      <c r="R122"/>
      <c r="S122" s="7"/>
      <c r="T122" s="3"/>
      <c r="U122" s="3"/>
      <c r="V122" s="3"/>
    </row>
    <row r="123" spans="1:48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"/>
      <c r="U123" s="3"/>
      <c r="V123" s="3"/>
    </row>
    <row r="124" spans="1:48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1:48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48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48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</sheetData>
  <mergeCells count="45">
    <mergeCell ref="A3:C3"/>
    <mergeCell ref="D3:I3"/>
    <mergeCell ref="J3:L3"/>
    <mergeCell ref="M3:P3"/>
    <mergeCell ref="A1:Q1"/>
    <mergeCell ref="A2:C2"/>
    <mergeCell ref="D2:I2"/>
    <mergeCell ref="J2:L2"/>
    <mergeCell ref="M2:P2"/>
    <mergeCell ref="AE11:AE12"/>
    <mergeCell ref="AF11:AF12"/>
    <mergeCell ref="AG11:AG12"/>
    <mergeCell ref="AH11:AK11"/>
    <mergeCell ref="A4:C4"/>
    <mergeCell ref="D4:I4"/>
    <mergeCell ref="J4:L4"/>
    <mergeCell ref="M4:P4"/>
    <mergeCell ref="X9:X10"/>
    <mergeCell ref="Y9:Y10"/>
    <mergeCell ref="U13:V13"/>
    <mergeCell ref="W13:W14"/>
    <mergeCell ref="X13:Y13"/>
    <mergeCell ref="AA11:AA12"/>
    <mergeCell ref="AD11:AD12"/>
    <mergeCell ref="AL11:AM11"/>
    <mergeCell ref="AN11:AO11"/>
    <mergeCell ref="AP11:AP12"/>
    <mergeCell ref="AQ11:AQ12"/>
    <mergeCell ref="AR11:AR12"/>
    <mergeCell ref="W18:X18"/>
    <mergeCell ref="U16:V16"/>
    <mergeCell ref="A18:A19"/>
    <mergeCell ref="B18:B19"/>
    <mergeCell ref="C18:C19"/>
    <mergeCell ref="D18:D19"/>
    <mergeCell ref="E18:E19"/>
    <mergeCell ref="F18:F19"/>
    <mergeCell ref="G18:G19"/>
    <mergeCell ref="H18:K18"/>
    <mergeCell ref="L18:M18"/>
    <mergeCell ref="N18:O18"/>
    <mergeCell ref="P18:P19"/>
    <mergeCell ref="Q18:Q19"/>
    <mergeCell ref="R18:R19"/>
    <mergeCell ref="T18:V18"/>
  </mergeCells>
  <phoneticPr fontId="1"/>
  <dataValidations count="8"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:P2" xr:uid="{00000000-0002-0000-0000-000000000000}">
      <formula1>$AV$13:$AV$120</formula1>
    </dataValidation>
    <dataValidation type="list" allowBlank="1" showInputMessage="1" sqref="H20:H119" xr:uid="{00000000-0002-0000-0000-000001000000}">
      <formula1>$AQ$13:$AQ$45</formula1>
    </dataValidation>
    <dataValidation type="list" allowBlank="1" showInputMessage="1" sqref="J20:J119" xr:uid="{00000000-0002-0000-0000-000002000000}">
      <formula1>AQ$13:AQ$45</formula1>
    </dataValidation>
    <dataValidation type="list" allowBlank="1" showInputMessage="1" sqref="Q20:Q119" xr:uid="{00000000-0002-0000-0000-000003000000}">
      <formula1>$AR$13:$AR$14</formula1>
    </dataValidation>
    <dataValidation type="list" allowBlank="1" showInputMessage="1" sqref="L20:L119 N20:N119" xr:uid="{00000000-0002-0000-0000-000004000000}">
      <formula1>$AL$13:$AL$19</formula1>
    </dataValidation>
    <dataValidation type="list" allowBlank="1" showInputMessage="1" sqref="F20:F119" xr:uid="{00000000-0002-0000-0000-000005000000}">
      <formula1>$AF$13:$AF$20</formula1>
    </dataValidation>
    <dataValidation type="list" allowBlank="1" showInputMessage="1" sqref="E20:E119" xr:uid="{00000000-0002-0000-0000-000006000000}">
      <formula1>$AE$13:$AE$15</formula1>
    </dataValidation>
    <dataValidation type="list" allowBlank="1" showInputMessage="1" sqref="G20:G119" xr:uid="{00000000-0002-0000-0000-000007000000}">
      <formula1>$AG$13:$AG$14</formula1>
    </dataValidation>
  </dataValidations>
  <pageMargins left="0.37" right="0.28999999999999998" top="0.51181102362204722" bottom="0.35433070866141736" header="0.31496062992125984" footer="0.31496062992125984"/>
  <pageSetup paperSize="9" scale="78" orientation="portrait" verticalDpi="0" r:id="rId1"/>
  <rowBreaks count="2" manualBreakCount="2">
    <brk id="59" max="17" man="1"/>
    <brk id="99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170"/>
  <sheetViews>
    <sheetView tabSelected="1" view="pageBreakPreview" topLeftCell="A7" zoomScale="90" zoomScaleNormal="100" zoomScaleSheetLayoutView="90" workbookViewId="0">
      <selection activeCell="N2" sqref="N2:Q2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5" width="4.36328125" style="12" customWidth="1"/>
    <col min="6" max="6" width="4.36328125" style="12" hidden="1" customWidth="1"/>
    <col min="7" max="7" width="4.36328125" style="12" customWidth="1"/>
    <col min="8" max="8" width="5" style="12" customWidth="1"/>
    <col min="9" max="9" width="9.90625" style="12" customWidth="1"/>
    <col min="10" max="10" width="6.81640625" style="12" customWidth="1"/>
    <col min="11" max="11" width="9.90625" style="12" customWidth="1"/>
    <col min="12" max="12" width="6.81640625" style="12" customWidth="1"/>
    <col min="13" max="13" width="3.6328125" style="12" customWidth="1"/>
    <col min="14" max="14" width="7.26953125" style="12" customWidth="1"/>
    <col min="15" max="15" width="3.6328125" style="12" customWidth="1"/>
    <col min="16" max="16" width="7.26953125" style="12" customWidth="1"/>
    <col min="17" max="17" width="11.26953125" style="12" customWidth="1"/>
    <col min="18" max="18" width="4.7265625" style="12" customWidth="1"/>
    <col min="19" max="19" width="5" style="12" customWidth="1"/>
    <col min="20" max="20" width="4" style="12" customWidth="1"/>
    <col min="21" max="21" width="7" customWidth="1"/>
    <col min="22" max="23" width="6.26953125" customWidth="1"/>
    <col min="24" max="24" width="8.26953125" customWidth="1"/>
    <col min="25" max="25" width="7.453125" customWidth="1"/>
    <col min="26" max="26" width="9.26953125" customWidth="1"/>
    <col min="28" max="31" width="6.7265625" customWidth="1"/>
    <col min="32" max="32" width="5.453125" customWidth="1"/>
    <col min="33" max="33" width="5.90625" style="5" customWidth="1"/>
    <col min="34" max="34" width="5.90625" customWidth="1"/>
  </cols>
  <sheetData>
    <row r="1" spans="1:49" ht="19.5" customHeight="1" x14ac:dyDescent="0.2">
      <c r="A1" s="102" t="s">
        <v>362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/>
      <c r="AA1" s="12" t="s">
        <v>4</v>
      </c>
      <c r="AB1" s="12" t="s">
        <v>4</v>
      </c>
      <c r="AC1" s="12" t="s">
        <v>4</v>
      </c>
      <c r="AD1" s="44"/>
      <c r="AE1" t="s">
        <v>214</v>
      </c>
      <c r="AG1" t="s">
        <v>214</v>
      </c>
    </row>
    <row r="2" spans="1:49" ht="30" customHeight="1" x14ac:dyDescent="0.2">
      <c r="A2" s="104" t="s">
        <v>199</v>
      </c>
      <c r="B2" s="104"/>
      <c r="C2" s="104"/>
      <c r="D2" s="106"/>
      <c r="E2" s="107"/>
      <c r="F2" s="107"/>
      <c r="G2" s="107"/>
      <c r="H2" s="107"/>
      <c r="I2" s="107"/>
      <c r="J2" s="108"/>
      <c r="K2" s="104" t="s">
        <v>180</v>
      </c>
      <c r="L2" s="104"/>
      <c r="M2" s="104"/>
      <c r="N2" s="104"/>
      <c r="O2" s="104"/>
      <c r="P2" s="104"/>
      <c r="Q2" s="104"/>
      <c r="U2" s="8" t="s">
        <v>208</v>
      </c>
      <c r="V2" s="8" t="s">
        <v>180</v>
      </c>
      <c r="W2" s="8" t="s">
        <v>209</v>
      </c>
      <c r="X2" s="8" t="s">
        <v>210</v>
      </c>
      <c r="Y2" s="8" t="s">
        <v>211</v>
      </c>
      <c r="Z2" s="8" t="s">
        <v>212</v>
      </c>
      <c r="AA2" s="8" t="s">
        <v>23</v>
      </c>
      <c r="AB2" s="8" t="s">
        <v>24</v>
      </c>
      <c r="AC2" s="8" t="s">
        <v>213</v>
      </c>
      <c r="AD2" s="47" t="s">
        <v>216</v>
      </c>
      <c r="AE2" s="8" t="s">
        <v>195</v>
      </c>
      <c r="AF2" s="8" t="s">
        <v>215</v>
      </c>
      <c r="AG2" s="8" t="s">
        <v>195</v>
      </c>
      <c r="AH2" s="8" t="s">
        <v>215</v>
      </c>
      <c r="AI2" s="8" t="s">
        <v>191</v>
      </c>
      <c r="AJ2" s="12"/>
      <c r="AK2" s="12"/>
      <c r="AL2" s="12"/>
      <c r="AM2" s="12"/>
      <c r="AN2" s="12"/>
    </row>
    <row r="3" spans="1:49" ht="30" customHeight="1" x14ac:dyDescent="0.2">
      <c r="A3" s="105" t="s">
        <v>262</v>
      </c>
      <c r="B3" s="104"/>
      <c r="C3" s="104"/>
      <c r="D3" s="106"/>
      <c r="E3" s="107"/>
      <c r="F3" s="107"/>
      <c r="G3" s="107"/>
      <c r="H3" s="107"/>
      <c r="I3" s="107"/>
      <c r="J3" s="108"/>
      <c r="K3" s="104" t="s">
        <v>190</v>
      </c>
      <c r="L3" s="104"/>
      <c r="M3" s="104"/>
      <c r="N3" s="104"/>
      <c r="O3" s="104"/>
      <c r="P3" s="104"/>
      <c r="Q3" s="104"/>
      <c r="U3" s="36">
        <f>D2</f>
        <v>0</v>
      </c>
      <c r="V3" s="36">
        <f>N2</f>
        <v>0</v>
      </c>
      <c r="W3" s="36">
        <f>D3</f>
        <v>0</v>
      </c>
      <c r="X3" s="36">
        <f>N3</f>
        <v>0</v>
      </c>
      <c r="Y3" s="36">
        <f>D4</f>
        <v>0</v>
      </c>
      <c r="Z3" s="36">
        <f>N4</f>
        <v>0</v>
      </c>
      <c r="AA3" s="45">
        <f>V15</f>
        <v>0</v>
      </c>
      <c r="AB3" s="45">
        <f>W15</f>
        <v>0</v>
      </c>
      <c r="AC3" s="46">
        <f>V16</f>
        <v>0</v>
      </c>
      <c r="AD3" s="48">
        <f>X15</f>
        <v>0</v>
      </c>
      <c r="AE3" s="49">
        <f>Y15</f>
        <v>0</v>
      </c>
      <c r="AF3" s="45">
        <f>Z15</f>
        <v>0</v>
      </c>
      <c r="AG3" s="46">
        <f>Y16</f>
        <v>0</v>
      </c>
      <c r="AH3" s="46">
        <f>Z16</f>
        <v>0</v>
      </c>
      <c r="AI3" s="46">
        <f>X18</f>
        <v>0</v>
      </c>
    </row>
    <row r="4" spans="1:49" ht="30" customHeight="1" x14ac:dyDescent="0.2">
      <c r="A4" s="109" t="s">
        <v>189</v>
      </c>
      <c r="B4" s="110"/>
      <c r="C4" s="110"/>
      <c r="D4" s="106"/>
      <c r="E4" s="107"/>
      <c r="F4" s="107"/>
      <c r="G4" s="107"/>
      <c r="H4" s="107"/>
      <c r="I4" s="107"/>
      <c r="J4" s="108"/>
      <c r="K4" s="105" t="s">
        <v>188</v>
      </c>
      <c r="L4" s="104"/>
      <c r="M4" s="104"/>
      <c r="N4" s="104"/>
      <c r="O4" s="104"/>
      <c r="P4" s="104"/>
      <c r="Q4" s="104"/>
      <c r="AG4"/>
    </row>
    <row r="5" spans="1:49" x14ac:dyDescent="0.2">
      <c r="A5" s="13"/>
      <c r="B5" s="13"/>
      <c r="C5" s="13"/>
      <c r="D5" s="13"/>
      <c r="AG5"/>
    </row>
    <row r="6" spans="1:49" ht="15.75" customHeight="1" x14ac:dyDescent="0.2">
      <c r="B6"/>
      <c r="C6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6"/>
      <c r="AG6"/>
    </row>
    <row r="7" spans="1:49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67"/>
      <c r="AG7"/>
    </row>
    <row r="8" spans="1:49" ht="18.75" customHeight="1" x14ac:dyDescent="0.2">
      <c r="A8"/>
      <c r="B8" s="11"/>
      <c r="C8" s="11"/>
      <c r="D8" s="11"/>
      <c r="E8" s="11"/>
      <c r="F8" s="11"/>
      <c r="G8" s="10"/>
      <c r="H8" s="21"/>
      <c r="I8" s="21"/>
      <c r="J8" s="10"/>
      <c r="K8" s="22"/>
      <c r="L8" s="22"/>
      <c r="M8" s="10"/>
      <c r="N8" s="21"/>
      <c r="O8" s="23"/>
      <c r="P8" s="22"/>
      <c r="Q8" s="22"/>
      <c r="R8" s="24"/>
      <c r="S8" s="24"/>
      <c r="T8" s="68"/>
      <c r="AG8"/>
    </row>
    <row r="9" spans="1:49" ht="18.75" customHeight="1" x14ac:dyDescent="0.2">
      <c r="A9"/>
      <c r="B9" s="11"/>
      <c r="C9" s="11"/>
      <c r="D9" s="11"/>
      <c r="E9" s="11"/>
      <c r="F9" s="11"/>
      <c r="G9" s="10"/>
      <c r="H9" s="21"/>
      <c r="I9" s="21"/>
      <c r="J9" s="10"/>
      <c r="K9" s="22"/>
      <c r="L9" s="22"/>
      <c r="M9" s="10"/>
      <c r="N9" s="21"/>
      <c r="O9" s="23"/>
      <c r="P9" s="22"/>
      <c r="Q9" s="22"/>
      <c r="R9" s="21"/>
      <c r="S9" s="21"/>
      <c r="T9" s="69"/>
      <c r="Y9" s="90" t="s">
        <v>9</v>
      </c>
      <c r="Z9" s="96" t="s">
        <v>193</v>
      </c>
      <c r="AG9"/>
    </row>
    <row r="10" spans="1:49" ht="17.25" customHeight="1" x14ac:dyDescent="0.2">
      <c r="A10"/>
      <c r="B10" s="11"/>
      <c r="C10" s="113" t="s">
        <v>273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21"/>
      <c r="T10" s="69"/>
      <c r="Y10" s="90"/>
      <c r="Z10" s="97"/>
    </row>
    <row r="11" spans="1:49" ht="17.25" customHeight="1" x14ac:dyDescent="0.2">
      <c r="A11"/>
      <c r="B11" s="11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21"/>
      <c r="T11" s="69"/>
      <c r="Y11" s="72"/>
      <c r="Z11" s="73"/>
    </row>
    <row r="12" spans="1:49" ht="17.25" customHeight="1" x14ac:dyDescent="0.2">
      <c r="A12"/>
      <c r="B12" s="11"/>
      <c r="C12" s="40" t="s">
        <v>263</v>
      </c>
      <c r="D12" s="10"/>
      <c r="E12" s="10"/>
      <c r="F12" s="10"/>
      <c r="G12" s="10"/>
      <c r="H12" s="23"/>
      <c r="I12" s="23"/>
      <c r="J12" s="10"/>
      <c r="K12" s="43"/>
      <c r="L12" s="43"/>
      <c r="M12" s="10"/>
      <c r="N12" s="23"/>
      <c r="O12" s="23"/>
      <c r="P12" s="43"/>
      <c r="Q12" s="43"/>
      <c r="R12" s="23"/>
      <c r="S12" s="21"/>
      <c r="T12" s="69"/>
      <c r="U12" t="s">
        <v>42</v>
      </c>
      <c r="AB12" s="64"/>
      <c r="AC12" s="18" t="s">
        <v>162</v>
      </c>
      <c r="AD12" s="18" t="s">
        <v>164</v>
      </c>
      <c r="AE12" s="65"/>
      <c r="AF12" s="63"/>
      <c r="AG12" s="64"/>
      <c r="AH12" s="63"/>
      <c r="AI12" s="19" t="s">
        <v>18</v>
      </c>
      <c r="AJ12" s="20" t="s">
        <v>45</v>
      </c>
      <c r="AK12" s="19" t="s">
        <v>18</v>
      </c>
      <c r="AL12" s="20" t="s">
        <v>45</v>
      </c>
      <c r="AM12" s="19" t="s">
        <v>46</v>
      </c>
      <c r="AN12" s="20" t="s">
        <v>45</v>
      </c>
      <c r="AO12" s="19" t="s">
        <v>46</v>
      </c>
      <c r="AP12" s="20" t="s">
        <v>45</v>
      </c>
      <c r="AQ12" s="63"/>
      <c r="AR12" s="63"/>
      <c r="AS12" s="65"/>
    </row>
    <row r="13" spans="1:49" ht="17.25" customHeight="1" x14ac:dyDescent="0.2">
      <c r="A13"/>
      <c r="B13" s="11"/>
      <c r="C13" s="40" t="s">
        <v>279</v>
      </c>
      <c r="D13" s="10"/>
      <c r="E13" s="10"/>
      <c r="F13" s="10"/>
      <c r="G13" s="10"/>
      <c r="H13" s="23"/>
      <c r="I13" s="23"/>
      <c r="J13" s="10"/>
      <c r="K13" s="43"/>
      <c r="L13" s="43"/>
      <c r="M13" s="10"/>
      <c r="N13" s="23"/>
      <c r="O13" s="23"/>
      <c r="P13" s="43"/>
      <c r="Q13" s="43"/>
      <c r="R13" s="23"/>
      <c r="S13" s="21"/>
      <c r="T13" s="69"/>
      <c r="U13" s="25"/>
      <c r="V13" s="87" t="s">
        <v>4</v>
      </c>
      <c r="W13" s="88"/>
      <c r="X13" s="89" t="s">
        <v>181</v>
      </c>
      <c r="Y13" s="90" t="s">
        <v>9</v>
      </c>
      <c r="Z13" s="90"/>
      <c r="AD13" t="s">
        <v>168</v>
      </c>
      <c r="AE13" t="s">
        <v>271</v>
      </c>
      <c r="AF13" s="5" t="s">
        <v>11</v>
      </c>
      <c r="AG13" s="5">
        <v>1</v>
      </c>
      <c r="AH13" s="5" t="s">
        <v>23</v>
      </c>
      <c r="AM13" s="5" t="s">
        <v>20</v>
      </c>
      <c r="AO13" t="s">
        <v>26</v>
      </c>
      <c r="AR13" s="5" t="str">
        <f>AU13&amp;AV13</f>
        <v>男子100ｍ</v>
      </c>
      <c r="AS13" s="5" t="s">
        <v>37</v>
      </c>
      <c r="AU13" t="s">
        <v>6</v>
      </c>
      <c r="AV13" t="s">
        <v>154</v>
      </c>
      <c r="AW13" t="s">
        <v>83</v>
      </c>
    </row>
    <row r="14" spans="1:49" ht="17.25" customHeight="1" x14ac:dyDescent="0.2">
      <c r="A14"/>
      <c r="B14" s="11"/>
      <c r="C14" s="40" t="s">
        <v>264</v>
      </c>
      <c r="D14" s="10"/>
      <c r="E14" s="10"/>
      <c r="F14" s="10"/>
      <c r="G14" s="10"/>
      <c r="H14" s="23"/>
      <c r="I14" s="23"/>
      <c r="J14" s="10"/>
      <c r="K14" s="43"/>
      <c r="L14" s="43"/>
      <c r="M14" s="10"/>
      <c r="N14" s="23"/>
      <c r="O14" s="23"/>
      <c r="P14" s="43"/>
      <c r="Q14" s="43"/>
      <c r="R14" s="23"/>
      <c r="S14" s="21"/>
      <c r="T14" s="69"/>
      <c r="U14" s="35" t="s">
        <v>36</v>
      </c>
      <c r="V14" s="33" t="s">
        <v>23</v>
      </c>
      <c r="W14" s="33" t="s">
        <v>24</v>
      </c>
      <c r="X14" s="90"/>
      <c r="Y14" s="33" t="s">
        <v>195</v>
      </c>
      <c r="Z14" s="74" t="s">
        <v>272</v>
      </c>
      <c r="AD14" t="s">
        <v>163</v>
      </c>
      <c r="AF14" s="5" t="s">
        <v>12</v>
      </c>
      <c r="AG14" s="5">
        <v>2</v>
      </c>
      <c r="AH14" s="5" t="s">
        <v>24</v>
      </c>
      <c r="AM14" s="5" t="s">
        <v>27</v>
      </c>
      <c r="AO14" t="s">
        <v>173</v>
      </c>
      <c r="AR14" s="5" t="str">
        <f t="shared" ref="AR14:AR37" si="0">AU14&amp;AV14</f>
        <v>男子200ｍ</v>
      </c>
      <c r="AS14" t="s">
        <v>265</v>
      </c>
      <c r="AU14" t="s">
        <v>6</v>
      </c>
      <c r="AV14" t="s">
        <v>182</v>
      </c>
      <c r="AW14" t="s">
        <v>71</v>
      </c>
    </row>
    <row r="15" spans="1:49" ht="17.25" customHeight="1" x14ac:dyDescent="0.2">
      <c r="A15"/>
      <c r="B15" s="11"/>
      <c r="C15" s="40" t="s">
        <v>205</v>
      </c>
      <c r="D15" s="40"/>
      <c r="E15" s="40"/>
      <c r="F15" s="40"/>
      <c r="G15" s="40"/>
      <c r="H15" s="40"/>
      <c r="I15" s="40"/>
      <c r="J15" s="40"/>
      <c r="K15" s="41"/>
      <c r="L15" s="41"/>
      <c r="M15" s="40"/>
      <c r="N15" s="40"/>
      <c r="O15" s="40"/>
      <c r="P15" s="41"/>
      <c r="Q15" s="41"/>
      <c r="R15" s="40"/>
      <c r="S15" s="21"/>
      <c r="T15" s="69"/>
      <c r="U15" s="26" t="s">
        <v>8</v>
      </c>
      <c r="V15" s="50">
        <f>COUNTIF($H$20:$H$117,V14)-COUNTIF($T$20:$T$117,V14)</f>
        <v>0</v>
      </c>
      <c r="W15" s="50">
        <f>COUNTIF($H$20:$H$117,W14)-COUNTIF($T$20:$T$117,W14)</f>
        <v>0</v>
      </c>
      <c r="X15" s="38">
        <f>COUNTA(I20:I117,K20:K117)</f>
        <v>0</v>
      </c>
      <c r="Y15" s="51">
        <f>V25+Y25</f>
        <v>0</v>
      </c>
      <c r="Z15" s="50">
        <f>COUNTIF(S20:S117,AE13)</f>
        <v>0</v>
      </c>
      <c r="AG15" s="5">
        <v>3</v>
      </c>
      <c r="AM15" s="5" t="s">
        <v>28</v>
      </c>
      <c r="AO15" t="s">
        <v>174</v>
      </c>
      <c r="AR15" s="5" t="str">
        <f t="shared" si="0"/>
        <v>男子400ｍ</v>
      </c>
      <c r="AS15" t="s">
        <v>266</v>
      </c>
      <c r="AU15" t="s">
        <v>6</v>
      </c>
      <c r="AV15" t="s">
        <v>155</v>
      </c>
      <c r="AW15" t="s">
        <v>284</v>
      </c>
    </row>
    <row r="16" spans="1:49" ht="17.25" customHeight="1" x14ac:dyDescent="0.2">
      <c r="A16"/>
      <c r="B16" s="11"/>
      <c r="C16" s="40" t="s">
        <v>206</v>
      </c>
      <c r="D16" s="40"/>
      <c r="E16" s="40"/>
      <c r="F16" s="40"/>
      <c r="G16" s="40"/>
      <c r="H16" s="40"/>
      <c r="I16" s="40"/>
      <c r="J16" s="40"/>
      <c r="K16" s="41"/>
      <c r="L16" s="41"/>
      <c r="M16" s="40"/>
      <c r="N16" s="40"/>
      <c r="O16" s="40"/>
      <c r="P16" s="41"/>
      <c r="Q16" s="41"/>
      <c r="R16" s="40"/>
      <c r="S16" s="21"/>
      <c r="T16" s="69"/>
      <c r="U16" s="26" t="s">
        <v>5</v>
      </c>
      <c r="V16" s="77">
        <f>V15*1000+W15*1200</f>
        <v>0</v>
      </c>
      <c r="W16" s="78"/>
      <c r="X16" s="39"/>
      <c r="Y16" s="52">
        <f>Y15*1000</f>
        <v>0</v>
      </c>
      <c r="Z16" s="53">
        <f>Z15*500</f>
        <v>0</v>
      </c>
      <c r="AG16" s="5">
        <v>4</v>
      </c>
      <c r="AM16" s="5" t="s">
        <v>29</v>
      </c>
      <c r="AO16" t="s">
        <v>175</v>
      </c>
      <c r="AR16" s="5" t="str">
        <f t="shared" si="0"/>
        <v>男子800ｍ</v>
      </c>
      <c r="AS16" t="s">
        <v>267</v>
      </c>
      <c r="AU16" t="s">
        <v>6</v>
      </c>
      <c r="AV16" t="s">
        <v>156</v>
      </c>
      <c r="AW16" t="s">
        <v>340</v>
      </c>
    </row>
    <row r="17" spans="1:52" ht="17.25" customHeight="1" x14ac:dyDescent="0.2">
      <c r="C17" s="40" t="s">
        <v>274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T17" s="69"/>
      <c r="U17" s="25"/>
      <c r="V17" s="25"/>
      <c r="W17" s="25"/>
      <c r="X17" s="25"/>
      <c r="Y17" s="25"/>
      <c r="Z17" s="25"/>
      <c r="AG17" s="5" t="s">
        <v>170</v>
      </c>
      <c r="AM17" s="5" t="s">
        <v>30</v>
      </c>
      <c r="AO17" t="s">
        <v>176</v>
      </c>
      <c r="AR17" s="5" t="str">
        <f t="shared" si="0"/>
        <v>男子1500ｍ</v>
      </c>
      <c r="AS17" t="s">
        <v>269</v>
      </c>
      <c r="AU17" t="s">
        <v>6</v>
      </c>
      <c r="AV17" t="s">
        <v>25</v>
      </c>
      <c r="AW17" t="s">
        <v>86</v>
      </c>
    </row>
    <row r="18" spans="1:52" ht="16.5" customHeight="1" x14ac:dyDescent="0.2">
      <c r="A18" s="79" t="s">
        <v>158</v>
      </c>
      <c r="B18" s="80" t="s">
        <v>19</v>
      </c>
      <c r="C18" s="82" t="s">
        <v>2</v>
      </c>
      <c r="D18" s="83" t="s">
        <v>186</v>
      </c>
      <c r="E18" s="82" t="s">
        <v>10</v>
      </c>
      <c r="F18" s="82" t="s">
        <v>261</v>
      </c>
      <c r="G18" s="79" t="s">
        <v>0</v>
      </c>
      <c r="H18" s="82" t="s">
        <v>22</v>
      </c>
      <c r="I18" s="83" t="s">
        <v>3</v>
      </c>
      <c r="J18" s="82"/>
      <c r="K18" s="82"/>
      <c r="L18" s="82"/>
      <c r="M18" s="82" t="s">
        <v>197</v>
      </c>
      <c r="N18" s="82"/>
      <c r="O18" s="82" t="s">
        <v>198</v>
      </c>
      <c r="P18" s="79"/>
      <c r="Q18" s="84" t="s">
        <v>270</v>
      </c>
      <c r="R18" s="85" t="s">
        <v>268</v>
      </c>
      <c r="S18" s="111" t="s">
        <v>192</v>
      </c>
      <c r="T18" s="69"/>
      <c r="U18" s="86" t="s">
        <v>191</v>
      </c>
      <c r="V18" s="86"/>
      <c r="W18" s="86"/>
      <c r="X18" s="75">
        <f>V16+Y16+Z16</f>
        <v>0</v>
      </c>
      <c r="Y18" s="76"/>
      <c r="AG18" s="5" t="s">
        <v>171</v>
      </c>
      <c r="AM18" s="5" t="s">
        <v>31</v>
      </c>
      <c r="AO18" t="s">
        <v>177</v>
      </c>
      <c r="AR18" s="5" t="str">
        <f t="shared" si="0"/>
        <v>男子5000ｍ</v>
      </c>
      <c r="AU18" t="s">
        <v>6</v>
      </c>
      <c r="AV18" t="s">
        <v>157</v>
      </c>
      <c r="AW18" t="s">
        <v>348</v>
      </c>
    </row>
    <row r="19" spans="1:52" ht="16.5" customHeight="1" x14ac:dyDescent="0.2">
      <c r="A19" s="79"/>
      <c r="B19" s="81"/>
      <c r="C19" s="82"/>
      <c r="D19" s="83"/>
      <c r="E19" s="82"/>
      <c r="F19" s="82"/>
      <c r="G19" s="79"/>
      <c r="H19" s="82"/>
      <c r="I19" s="19" t="s">
        <v>18</v>
      </c>
      <c r="J19" s="20" t="s">
        <v>45</v>
      </c>
      <c r="K19" s="19" t="s">
        <v>18</v>
      </c>
      <c r="L19" s="20" t="s">
        <v>45</v>
      </c>
      <c r="M19" s="19" t="s">
        <v>46</v>
      </c>
      <c r="N19" s="20" t="s">
        <v>45</v>
      </c>
      <c r="O19" s="19" t="s">
        <v>46</v>
      </c>
      <c r="P19" s="20" t="s">
        <v>45</v>
      </c>
      <c r="Q19" s="82"/>
      <c r="R19" s="83"/>
      <c r="S19" s="112"/>
      <c r="T19" s="69"/>
      <c r="AG19" s="5" t="s">
        <v>172</v>
      </c>
      <c r="AM19" s="5" t="s">
        <v>32</v>
      </c>
      <c r="AO19" t="s">
        <v>178</v>
      </c>
      <c r="AR19" s="5" t="str">
        <f t="shared" si="0"/>
        <v>男子走高跳</v>
      </c>
      <c r="AU19" t="s">
        <v>6</v>
      </c>
      <c r="AV19" t="s">
        <v>14</v>
      </c>
      <c r="AW19" t="s">
        <v>58</v>
      </c>
      <c r="AY19" t="s">
        <v>6</v>
      </c>
      <c r="AZ19" t="s">
        <v>183</v>
      </c>
    </row>
    <row r="20" spans="1:52" ht="16.5" customHeight="1" x14ac:dyDescent="0.2">
      <c r="A20" s="14">
        <v>1</v>
      </c>
      <c r="B20" s="14"/>
      <c r="C20" s="54"/>
      <c r="D20" s="54"/>
      <c r="E20" s="54"/>
      <c r="F20" s="54">
        <f>$N$2</f>
        <v>0</v>
      </c>
      <c r="G20" s="54"/>
      <c r="H20" s="54"/>
      <c r="I20" s="55"/>
      <c r="J20" s="56"/>
      <c r="K20" s="55"/>
      <c r="L20" s="56"/>
      <c r="M20" s="55"/>
      <c r="N20" s="56"/>
      <c r="O20" s="55"/>
      <c r="P20" s="56"/>
      <c r="Q20" s="54"/>
      <c r="R20" s="54"/>
      <c r="S20" s="14" t="str">
        <f>IF(I20="",IF(M20="",IF(O20="","",1),1),0)</f>
        <v/>
      </c>
      <c r="T20" s="69">
        <f>IF(S20=0,0,IF(H20=$V$14,$V$14,IF(H20=$W$14,$W$14,0)))</f>
        <v>0</v>
      </c>
      <c r="U20" s="9" t="s">
        <v>26</v>
      </c>
      <c r="V20" s="9">
        <f>IF(COUNTIF($M$20:$M$117,U20)&gt;0,1,0)</f>
        <v>0</v>
      </c>
      <c r="X20" s="9" t="s">
        <v>26</v>
      </c>
      <c r="Y20" s="9">
        <f>IF(COUNTIF($O$20:$O$117,X20)&gt;0,1,0)</f>
        <v>0</v>
      </c>
      <c r="AR20" s="5" t="str">
        <f t="shared" si="0"/>
        <v>男子走幅跳</v>
      </c>
      <c r="AU20" t="s">
        <v>6</v>
      </c>
      <c r="AV20" t="s">
        <v>13</v>
      </c>
      <c r="AW20" t="s">
        <v>295</v>
      </c>
    </row>
    <row r="21" spans="1:52" ht="16.5" customHeight="1" x14ac:dyDescent="0.2">
      <c r="A21" s="15">
        <v>2</v>
      </c>
      <c r="B21" s="15"/>
      <c r="C21" s="57"/>
      <c r="D21" s="57"/>
      <c r="E21" s="57"/>
      <c r="F21" s="57">
        <f t="shared" ref="F21:F22" si="1">$N$2</f>
        <v>0</v>
      </c>
      <c r="G21" s="57"/>
      <c r="H21" s="57"/>
      <c r="I21" s="58"/>
      <c r="J21" s="59"/>
      <c r="K21" s="58"/>
      <c r="L21" s="59"/>
      <c r="M21" s="58"/>
      <c r="N21" s="59"/>
      <c r="O21" s="58"/>
      <c r="P21" s="59"/>
      <c r="Q21" s="57"/>
      <c r="R21" s="57"/>
      <c r="S21" s="15"/>
      <c r="T21" s="69">
        <f t="shared" ref="T21:T82" si="2">IF(S21=0,0,IF(H21=$V$14,$V$14,IF(H21=$W$14,$W$14,0)))</f>
        <v>0</v>
      </c>
      <c r="U21" s="9" t="s">
        <v>173</v>
      </c>
      <c r="V21" s="9">
        <f>IF(COUNTIF($M$20:$M$117,U21)&gt;0,1,0)</f>
        <v>0</v>
      </c>
      <c r="X21" s="9" t="s">
        <v>173</v>
      </c>
      <c r="Y21" s="9">
        <f>IF(COUNTIF($O$20:$O$117,X21)&gt;0,1,0)</f>
        <v>0</v>
      </c>
      <c r="AR21" s="5" t="str">
        <f t="shared" si="0"/>
        <v>男子砲丸投</v>
      </c>
      <c r="AU21" t="s">
        <v>6</v>
      </c>
      <c r="AV21" t="s">
        <v>17</v>
      </c>
      <c r="AW21" t="s">
        <v>351</v>
      </c>
    </row>
    <row r="22" spans="1:52" ht="16.5" customHeight="1" x14ac:dyDescent="0.2">
      <c r="A22" s="15">
        <v>3</v>
      </c>
      <c r="B22" s="15"/>
      <c r="C22" s="57"/>
      <c r="D22" s="57"/>
      <c r="E22" s="57"/>
      <c r="F22" s="57">
        <f t="shared" si="1"/>
        <v>0</v>
      </c>
      <c r="G22" s="57"/>
      <c r="H22" s="57"/>
      <c r="I22" s="58"/>
      <c r="J22" s="59"/>
      <c r="K22" s="58"/>
      <c r="L22" s="59"/>
      <c r="M22" s="58"/>
      <c r="N22" s="59"/>
      <c r="O22" s="58"/>
      <c r="P22" s="59"/>
      <c r="Q22" s="57"/>
      <c r="R22" s="57"/>
      <c r="S22" s="15" t="str">
        <f t="shared" ref="S22:S82" si="3">IF(I22="",IF(M22="",IF(O22="","",1),1),0)</f>
        <v/>
      </c>
      <c r="T22" s="69">
        <f t="shared" si="2"/>
        <v>0</v>
      </c>
      <c r="U22" s="9" t="s">
        <v>174</v>
      </c>
      <c r="V22" s="9">
        <f>IF(COUNTIF($M$20:$M$117,U22)&gt;0,1,0)</f>
        <v>0</v>
      </c>
      <c r="X22" s="9" t="s">
        <v>174</v>
      </c>
      <c r="Y22" s="9">
        <f>IF(COUNTIF($O$20:$O$117,X22)&gt;0,1,0)</f>
        <v>0</v>
      </c>
      <c r="AR22" s="5" t="str">
        <f t="shared" si="0"/>
        <v>男子高校砲丸投</v>
      </c>
      <c r="AU22" t="s">
        <v>185</v>
      </c>
      <c r="AV22" t="s">
        <v>17</v>
      </c>
      <c r="AW22" t="s">
        <v>70</v>
      </c>
    </row>
    <row r="23" spans="1:52" ht="16.5" customHeight="1" x14ac:dyDescent="0.2">
      <c r="A23" s="15">
        <v>4</v>
      </c>
      <c r="B23" s="15"/>
      <c r="C23" s="57"/>
      <c r="D23" s="57"/>
      <c r="E23" s="57"/>
      <c r="F23" s="57">
        <f t="shared" ref="F23:F82" si="4">$N$2</f>
        <v>0</v>
      </c>
      <c r="G23" s="57"/>
      <c r="H23" s="57"/>
      <c r="I23" s="58"/>
      <c r="J23" s="59"/>
      <c r="K23" s="58"/>
      <c r="L23" s="59"/>
      <c r="M23" s="58"/>
      <c r="N23" s="59"/>
      <c r="O23" s="58"/>
      <c r="P23" s="59"/>
      <c r="Q23" s="57"/>
      <c r="R23" s="57"/>
      <c r="S23" s="15" t="str">
        <f t="shared" si="3"/>
        <v/>
      </c>
      <c r="T23" s="69">
        <f t="shared" si="2"/>
        <v>0</v>
      </c>
      <c r="U23" s="9" t="s">
        <v>177</v>
      </c>
      <c r="V23" s="9">
        <f>IF(COUNTIF($M$20:$M$117,U23)&gt;0,1,0)</f>
        <v>0</v>
      </c>
      <c r="X23" s="9" t="s">
        <v>177</v>
      </c>
      <c r="Y23" s="9">
        <f>IF(COUNTIF($O$20:$O$117,X23)&gt;0,1,0)</f>
        <v>0</v>
      </c>
      <c r="AB23" s="6" t="s">
        <v>38</v>
      </c>
      <c r="AR23" s="5" t="str">
        <f t="shared" si="0"/>
        <v>男子やり投</v>
      </c>
      <c r="AU23" t="s">
        <v>6</v>
      </c>
      <c r="AV23" t="s">
        <v>153</v>
      </c>
      <c r="AW23" t="s">
        <v>133</v>
      </c>
      <c r="AY23" t="s">
        <v>6</v>
      </c>
      <c r="AZ23" t="s">
        <v>280</v>
      </c>
    </row>
    <row r="24" spans="1:52" ht="16.5" customHeight="1" x14ac:dyDescent="0.2">
      <c r="A24" s="16">
        <v>5</v>
      </c>
      <c r="B24" s="16"/>
      <c r="C24" s="60"/>
      <c r="D24" s="60"/>
      <c r="E24" s="60"/>
      <c r="F24" s="60">
        <f t="shared" si="4"/>
        <v>0</v>
      </c>
      <c r="G24" s="60"/>
      <c r="H24" s="60"/>
      <c r="I24" s="61"/>
      <c r="J24" s="62"/>
      <c r="K24" s="61"/>
      <c r="L24" s="62"/>
      <c r="M24" s="61"/>
      <c r="N24" s="62"/>
      <c r="O24" s="61"/>
      <c r="P24" s="62"/>
      <c r="Q24" s="60"/>
      <c r="R24" s="60"/>
      <c r="S24" s="16" t="str">
        <f t="shared" si="3"/>
        <v/>
      </c>
      <c r="T24" s="69">
        <f t="shared" si="2"/>
        <v>0</v>
      </c>
      <c r="U24" s="9" t="s">
        <v>178</v>
      </c>
      <c r="V24" s="9">
        <f>IF(COUNTIF($M$20:$M$117,U24)&gt;0,1,0)</f>
        <v>0</v>
      </c>
      <c r="X24" s="9" t="s">
        <v>178</v>
      </c>
      <c r="Y24" s="9">
        <f>IF(COUNTIF($O$20:$O$117,X24)&gt;0,1,0)</f>
        <v>0</v>
      </c>
      <c r="AB24" s="6" t="s">
        <v>39</v>
      </c>
      <c r="AR24" s="5" t="str">
        <f t="shared" si="0"/>
        <v>男子40才100ｍ</v>
      </c>
      <c r="AU24" t="s">
        <v>6</v>
      </c>
      <c r="AV24" t="s">
        <v>278</v>
      </c>
      <c r="AW24" t="s">
        <v>56</v>
      </c>
      <c r="AY24" t="s">
        <v>185</v>
      </c>
      <c r="AZ24" t="s">
        <v>280</v>
      </c>
    </row>
    <row r="25" spans="1:52" ht="16.5" customHeight="1" x14ac:dyDescent="0.2">
      <c r="A25" s="14">
        <v>6</v>
      </c>
      <c r="B25" s="14"/>
      <c r="C25" s="54"/>
      <c r="D25" s="54"/>
      <c r="E25" s="54"/>
      <c r="F25" s="54">
        <f t="shared" si="4"/>
        <v>0</v>
      </c>
      <c r="G25" s="54"/>
      <c r="H25" s="54"/>
      <c r="I25" s="55"/>
      <c r="J25" s="56"/>
      <c r="K25" s="55"/>
      <c r="L25" s="56"/>
      <c r="M25" s="55"/>
      <c r="N25" s="56"/>
      <c r="O25" s="55"/>
      <c r="P25" s="56"/>
      <c r="Q25" s="54"/>
      <c r="R25" s="54"/>
      <c r="S25" s="14" t="str">
        <f t="shared" si="3"/>
        <v/>
      </c>
      <c r="T25" s="69">
        <f t="shared" si="2"/>
        <v>0</v>
      </c>
      <c r="V25" s="9">
        <f>SUM(V20:V24)</f>
        <v>0</v>
      </c>
      <c r="Y25" s="9">
        <f>SUM(Y20:Y24)</f>
        <v>0</v>
      </c>
      <c r="AB25" s="6" t="s">
        <v>40</v>
      </c>
      <c r="AR25" s="5" t="str">
        <f t="shared" si="0"/>
        <v>男子40才1500ｍ</v>
      </c>
      <c r="AU25" t="s">
        <v>6</v>
      </c>
      <c r="AV25" t="s">
        <v>277</v>
      </c>
      <c r="AW25" t="s">
        <v>72</v>
      </c>
    </row>
    <row r="26" spans="1:52" ht="16.5" customHeight="1" x14ac:dyDescent="0.2">
      <c r="A26" s="15">
        <v>7</v>
      </c>
      <c r="B26" s="15"/>
      <c r="C26" s="57"/>
      <c r="D26" s="57"/>
      <c r="E26" s="57"/>
      <c r="F26" s="57">
        <f t="shared" si="4"/>
        <v>0</v>
      </c>
      <c r="G26" s="57"/>
      <c r="H26" s="57"/>
      <c r="I26" s="58"/>
      <c r="J26" s="59"/>
      <c r="K26" s="58"/>
      <c r="L26" s="59"/>
      <c r="M26" s="58"/>
      <c r="N26" s="59"/>
      <c r="O26" s="58"/>
      <c r="P26" s="59"/>
      <c r="Q26" s="57"/>
      <c r="R26" s="57"/>
      <c r="S26" s="15" t="str">
        <f t="shared" si="3"/>
        <v/>
      </c>
      <c r="T26" s="69">
        <f t="shared" si="2"/>
        <v>0</v>
      </c>
      <c r="AB26" s="6" t="s">
        <v>43</v>
      </c>
      <c r="AR26" s="5" t="str">
        <f t="shared" si="0"/>
        <v>男子50才1500ｍ</v>
      </c>
      <c r="AU26" t="s">
        <v>6</v>
      </c>
      <c r="AV26" t="s">
        <v>276</v>
      </c>
      <c r="AW26" t="s">
        <v>63</v>
      </c>
    </row>
    <row r="27" spans="1:52" ht="16.5" customHeight="1" x14ac:dyDescent="0.2">
      <c r="A27" s="15">
        <v>8</v>
      </c>
      <c r="B27" s="15"/>
      <c r="C27" s="57"/>
      <c r="D27" s="57"/>
      <c r="E27" s="57"/>
      <c r="F27" s="57">
        <f t="shared" si="4"/>
        <v>0</v>
      </c>
      <c r="G27" s="57"/>
      <c r="H27" s="57"/>
      <c r="I27" s="58"/>
      <c r="J27" s="59"/>
      <c r="K27" s="58"/>
      <c r="L27" s="59"/>
      <c r="M27" s="58"/>
      <c r="N27" s="59"/>
      <c r="O27" s="58"/>
      <c r="P27" s="59"/>
      <c r="Q27" s="57"/>
      <c r="R27" s="57"/>
      <c r="S27" s="15" t="str">
        <f t="shared" si="3"/>
        <v/>
      </c>
      <c r="T27" s="69">
        <f t="shared" si="2"/>
        <v>0</v>
      </c>
      <c r="AB27" s="6" t="s">
        <v>44</v>
      </c>
      <c r="AC27" s="3"/>
      <c r="AD27" s="3"/>
      <c r="AE27" s="5"/>
      <c r="AF27" s="3"/>
      <c r="AH27" s="3"/>
      <c r="AR27" s="5" t="str">
        <f t="shared" si="0"/>
        <v>男子視覚1500ｍ</v>
      </c>
      <c r="AU27" t="s">
        <v>6</v>
      </c>
      <c r="AV27" t="s">
        <v>275</v>
      </c>
      <c r="AW27" t="s">
        <v>344</v>
      </c>
    </row>
    <row r="28" spans="1:52" ht="16.5" customHeight="1" x14ac:dyDescent="0.2">
      <c r="A28" s="15">
        <v>9</v>
      </c>
      <c r="B28" s="15"/>
      <c r="C28" s="57"/>
      <c r="D28" s="57"/>
      <c r="E28" s="57"/>
      <c r="F28" s="57">
        <f t="shared" si="4"/>
        <v>0</v>
      </c>
      <c r="G28" s="57"/>
      <c r="H28" s="57"/>
      <c r="I28" s="58"/>
      <c r="J28" s="59"/>
      <c r="K28" s="58"/>
      <c r="L28" s="59"/>
      <c r="M28" s="58"/>
      <c r="N28" s="59"/>
      <c r="O28" s="58"/>
      <c r="P28" s="59"/>
      <c r="Q28" s="57"/>
      <c r="R28" s="57"/>
      <c r="S28" s="15" t="str">
        <f t="shared" si="3"/>
        <v/>
      </c>
      <c r="T28" s="69">
        <f t="shared" si="2"/>
        <v>0</v>
      </c>
      <c r="AB28" s="6" t="s">
        <v>47</v>
      </c>
      <c r="AC28" s="3"/>
      <c r="AD28" s="3"/>
      <c r="AE28" s="5"/>
      <c r="AF28" s="3"/>
      <c r="AH28" s="3"/>
      <c r="AR28" s="5" t="str">
        <f t="shared" si="0"/>
        <v>女子100ｍ</v>
      </c>
      <c r="AU28" t="s">
        <v>7</v>
      </c>
      <c r="AV28" t="s">
        <v>154</v>
      </c>
      <c r="AW28" t="s">
        <v>132</v>
      </c>
    </row>
    <row r="29" spans="1:52" ht="16.5" customHeight="1" x14ac:dyDescent="0.2">
      <c r="A29" s="16">
        <v>10</v>
      </c>
      <c r="B29" s="16"/>
      <c r="C29" s="60"/>
      <c r="D29" s="60"/>
      <c r="E29" s="60"/>
      <c r="F29" s="60">
        <f t="shared" si="4"/>
        <v>0</v>
      </c>
      <c r="G29" s="60"/>
      <c r="H29" s="60"/>
      <c r="I29" s="61"/>
      <c r="J29" s="62"/>
      <c r="K29" s="61"/>
      <c r="L29" s="62"/>
      <c r="M29" s="61"/>
      <c r="N29" s="62"/>
      <c r="O29" s="61"/>
      <c r="P29" s="62"/>
      <c r="Q29" s="60"/>
      <c r="R29" s="60"/>
      <c r="S29" s="16" t="str">
        <f t="shared" si="3"/>
        <v/>
      </c>
      <c r="T29" s="69">
        <f t="shared" si="2"/>
        <v>0</v>
      </c>
      <c r="AD29" s="5"/>
      <c r="AF29" s="5"/>
      <c r="AR29" s="5" t="str">
        <f t="shared" si="0"/>
        <v>女子200ｍ</v>
      </c>
      <c r="AU29" t="s">
        <v>7</v>
      </c>
      <c r="AV29" t="s">
        <v>182</v>
      </c>
      <c r="AW29" t="s">
        <v>107</v>
      </c>
    </row>
    <row r="30" spans="1:52" ht="16.5" customHeight="1" x14ac:dyDescent="0.2">
      <c r="A30" s="14">
        <v>11</v>
      </c>
      <c r="B30" s="14"/>
      <c r="C30" s="54"/>
      <c r="D30" s="54"/>
      <c r="E30" s="54"/>
      <c r="F30" s="54">
        <f t="shared" si="4"/>
        <v>0</v>
      </c>
      <c r="G30" s="54"/>
      <c r="H30" s="54"/>
      <c r="I30" s="55"/>
      <c r="J30" s="56"/>
      <c r="K30" s="55"/>
      <c r="L30" s="56"/>
      <c r="M30" s="55"/>
      <c r="N30" s="56"/>
      <c r="O30" s="55"/>
      <c r="P30" s="56"/>
      <c r="Q30" s="54"/>
      <c r="R30" s="54"/>
      <c r="S30" s="14" t="str">
        <f t="shared" si="3"/>
        <v/>
      </c>
      <c r="T30" s="69">
        <f t="shared" si="2"/>
        <v>0</v>
      </c>
      <c r="AD30" s="5"/>
      <c r="AR30" s="5" t="str">
        <f t="shared" si="0"/>
        <v>女子400ｍ</v>
      </c>
      <c r="AU30" t="s">
        <v>7</v>
      </c>
      <c r="AV30" t="s">
        <v>155</v>
      </c>
      <c r="AW30" t="s">
        <v>108</v>
      </c>
    </row>
    <row r="31" spans="1:52" ht="16.5" customHeight="1" x14ac:dyDescent="0.2">
      <c r="A31" s="15">
        <v>12</v>
      </c>
      <c r="B31" s="15"/>
      <c r="C31" s="57"/>
      <c r="D31" s="57"/>
      <c r="E31" s="57"/>
      <c r="F31" s="57">
        <f t="shared" si="4"/>
        <v>0</v>
      </c>
      <c r="G31" s="57"/>
      <c r="H31" s="57"/>
      <c r="I31" s="58"/>
      <c r="J31" s="59"/>
      <c r="K31" s="58"/>
      <c r="L31" s="59"/>
      <c r="M31" s="58"/>
      <c r="N31" s="59"/>
      <c r="O31" s="58"/>
      <c r="P31" s="59"/>
      <c r="Q31" s="57"/>
      <c r="R31" s="57"/>
      <c r="S31" s="15" t="str">
        <f t="shared" si="3"/>
        <v/>
      </c>
      <c r="T31" s="69">
        <f t="shared" si="2"/>
        <v>0</v>
      </c>
      <c r="AR31" s="5" t="str">
        <f t="shared" si="0"/>
        <v>女子800ｍ</v>
      </c>
      <c r="AU31" t="s">
        <v>7</v>
      </c>
      <c r="AV31" t="s">
        <v>156</v>
      </c>
      <c r="AW31" t="s">
        <v>357</v>
      </c>
    </row>
    <row r="32" spans="1:52" ht="16.5" customHeight="1" x14ac:dyDescent="0.2">
      <c r="A32" s="15">
        <v>13</v>
      </c>
      <c r="B32" s="15"/>
      <c r="C32" s="57"/>
      <c r="D32" s="57"/>
      <c r="E32" s="57"/>
      <c r="F32" s="57">
        <f t="shared" si="4"/>
        <v>0</v>
      </c>
      <c r="G32" s="57"/>
      <c r="H32" s="57"/>
      <c r="I32" s="58"/>
      <c r="J32" s="59"/>
      <c r="K32" s="58"/>
      <c r="L32" s="59"/>
      <c r="M32" s="58"/>
      <c r="N32" s="59"/>
      <c r="O32" s="58"/>
      <c r="P32" s="59"/>
      <c r="Q32" s="57"/>
      <c r="R32" s="57"/>
      <c r="S32" s="15" t="str">
        <f t="shared" si="3"/>
        <v/>
      </c>
      <c r="T32" s="69">
        <f t="shared" si="2"/>
        <v>0</v>
      </c>
      <c r="AE32" s="5"/>
      <c r="AR32" s="5" t="str">
        <f t="shared" si="0"/>
        <v>女子1500ｍ</v>
      </c>
      <c r="AU32" t="s">
        <v>7</v>
      </c>
      <c r="AV32" t="s">
        <v>25</v>
      </c>
      <c r="AW32" t="s">
        <v>134</v>
      </c>
    </row>
    <row r="33" spans="1:52" ht="16.5" customHeight="1" x14ac:dyDescent="0.2">
      <c r="A33" s="15">
        <v>14</v>
      </c>
      <c r="B33" s="15"/>
      <c r="C33" s="57"/>
      <c r="D33" s="57"/>
      <c r="E33" s="57"/>
      <c r="F33" s="57">
        <f t="shared" si="4"/>
        <v>0</v>
      </c>
      <c r="G33" s="57"/>
      <c r="H33" s="57"/>
      <c r="I33" s="58"/>
      <c r="J33" s="59"/>
      <c r="K33" s="58"/>
      <c r="L33" s="59"/>
      <c r="M33" s="58"/>
      <c r="N33" s="59"/>
      <c r="O33" s="58"/>
      <c r="P33" s="59"/>
      <c r="Q33" s="57"/>
      <c r="R33" s="57"/>
      <c r="S33" s="15" t="str">
        <f t="shared" si="3"/>
        <v/>
      </c>
      <c r="T33" s="69">
        <f t="shared" si="2"/>
        <v>0</v>
      </c>
      <c r="AE33" s="5"/>
      <c r="AR33" s="5" t="str">
        <f t="shared" si="0"/>
        <v>女子走高跳</v>
      </c>
      <c r="AU33" t="s">
        <v>7</v>
      </c>
      <c r="AV33" t="s">
        <v>14</v>
      </c>
      <c r="AW33" t="s">
        <v>285</v>
      </c>
    </row>
    <row r="34" spans="1:52" ht="16.5" customHeight="1" x14ac:dyDescent="0.2">
      <c r="A34" s="16">
        <v>15</v>
      </c>
      <c r="B34" s="16"/>
      <c r="C34" s="60"/>
      <c r="D34" s="60"/>
      <c r="E34" s="60"/>
      <c r="F34" s="60">
        <f t="shared" si="4"/>
        <v>0</v>
      </c>
      <c r="G34" s="60"/>
      <c r="H34" s="60"/>
      <c r="I34" s="61"/>
      <c r="J34" s="62"/>
      <c r="K34" s="61"/>
      <c r="L34" s="62"/>
      <c r="M34" s="61"/>
      <c r="N34" s="62"/>
      <c r="O34" s="61"/>
      <c r="P34" s="62"/>
      <c r="Q34" s="60"/>
      <c r="R34" s="60"/>
      <c r="S34" s="16" t="str">
        <f t="shared" si="3"/>
        <v/>
      </c>
      <c r="T34" s="69">
        <f t="shared" si="2"/>
        <v>0</v>
      </c>
      <c r="AE34" s="5"/>
      <c r="AR34" s="5" t="str">
        <f t="shared" si="0"/>
        <v>女子走幅跳</v>
      </c>
      <c r="AU34" t="s">
        <v>7</v>
      </c>
      <c r="AV34" t="s">
        <v>13</v>
      </c>
      <c r="AW34" t="s">
        <v>120</v>
      </c>
    </row>
    <row r="35" spans="1:52" ht="16.5" customHeight="1" x14ac:dyDescent="0.2">
      <c r="A35" s="14">
        <v>16</v>
      </c>
      <c r="B35" s="14"/>
      <c r="C35" s="54"/>
      <c r="D35" s="54"/>
      <c r="E35" s="54"/>
      <c r="F35" s="54">
        <f t="shared" si="4"/>
        <v>0</v>
      </c>
      <c r="G35" s="54"/>
      <c r="H35" s="54"/>
      <c r="I35" s="55"/>
      <c r="J35" s="56"/>
      <c r="K35" s="55"/>
      <c r="L35" s="56"/>
      <c r="M35" s="55"/>
      <c r="N35" s="56"/>
      <c r="O35" s="55"/>
      <c r="P35" s="56"/>
      <c r="Q35" s="54"/>
      <c r="R35" s="54"/>
      <c r="S35" s="14" t="str">
        <f t="shared" si="3"/>
        <v/>
      </c>
      <c r="T35" s="69">
        <f t="shared" si="2"/>
        <v>0</v>
      </c>
      <c r="AE35" s="5"/>
      <c r="AR35" s="5" t="str">
        <f t="shared" si="0"/>
        <v>女子砲丸投</v>
      </c>
      <c r="AU35" t="s">
        <v>7</v>
      </c>
      <c r="AV35" t="s">
        <v>17</v>
      </c>
      <c r="AW35" t="s">
        <v>330</v>
      </c>
    </row>
    <row r="36" spans="1:52" ht="16.5" customHeight="1" x14ac:dyDescent="0.2">
      <c r="A36" s="15">
        <v>17</v>
      </c>
      <c r="B36" s="15"/>
      <c r="C36" s="57"/>
      <c r="D36" s="57"/>
      <c r="E36" s="57"/>
      <c r="F36" s="57">
        <f t="shared" si="4"/>
        <v>0</v>
      </c>
      <c r="G36" s="57"/>
      <c r="H36" s="57"/>
      <c r="I36" s="58"/>
      <c r="J36" s="59"/>
      <c r="K36" s="58"/>
      <c r="L36" s="59"/>
      <c r="M36" s="58"/>
      <c r="N36" s="59"/>
      <c r="O36" s="58"/>
      <c r="P36" s="59"/>
      <c r="Q36" s="57"/>
      <c r="R36" s="57"/>
      <c r="S36" s="15" t="str">
        <f t="shared" si="3"/>
        <v/>
      </c>
      <c r="T36" s="69">
        <f t="shared" si="2"/>
        <v>0</v>
      </c>
      <c r="AE36" s="5"/>
      <c r="AR36" s="5" t="str">
        <f t="shared" si="0"/>
        <v>女子やり投げ</v>
      </c>
      <c r="AU36" t="s">
        <v>7</v>
      </c>
      <c r="AV36" t="s">
        <v>16</v>
      </c>
      <c r="AW36" t="s">
        <v>124</v>
      </c>
      <c r="AY36" t="s">
        <v>7</v>
      </c>
      <c r="AZ36" t="s">
        <v>184</v>
      </c>
    </row>
    <row r="37" spans="1:52" ht="16.5" customHeight="1" x14ac:dyDescent="0.2">
      <c r="A37" s="15">
        <v>18</v>
      </c>
      <c r="B37" s="15"/>
      <c r="C37" s="57"/>
      <c r="D37" s="57"/>
      <c r="E37" s="57"/>
      <c r="F37" s="57">
        <f t="shared" si="4"/>
        <v>0</v>
      </c>
      <c r="G37" s="57"/>
      <c r="H37" s="57"/>
      <c r="I37" s="58"/>
      <c r="J37" s="59"/>
      <c r="K37" s="58"/>
      <c r="L37" s="59"/>
      <c r="M37" s="58"/>
      <c r="N37" s="59"/>
      <c r="O37" s="58"/>
      <c r="P37" s="59"/>
      <c r="Q37" s="57"/>
      <c r="R37" s="57"/>
      <c r="S37" s="15" t="str">
        <f t="shared" si="3"/>
        <v/>
      </c>
      <c r="T37" s="69">
        <f t="shared" si="2"/>
        <v>0</v>
      </c>
      <c r="AE37" s="5"/>
      <c r="AR37" s="5" t="str">
        <f t="shared" si="0"/>
        <v>女子視覚
1500ｍ</v>
      </c>
      <c r="AU37" t="s">
        <v>7</v>
      </c>
      <c r="AV37" t="s">
        <v>41</v>
      </c>
      <c r="AW37" t="s">
        <v>335</v>
      </c>
      <c r="AY37" t="s">
        <v>7</v>
      </c>
      <c r="AZ37" t="s">
        <v>280</v>
      </c>
    </row>
    <row r="38" spans="1:52" ht="16.5" customHeight="1" x14ac:dyDescent="0.2">
      <c r="A38" s="15">
        <v>19</v>
      </c>
      <c r="B38" s="15"/>
      <c r="C38" s="57"/>
      <c r="D38" s="57"/>
      <c r="E38" s="57"/>
      <c r="F38" s="57">
        <f t="shared" si="4"/>
        <v>0</v>
      </c>
      <c r="G38" s="57"/>
      <c r="H38" s="57"/>
      <c r="I38" s="58"/>
      <c r="J38" s="59"/>
      <c r="K38" s="58"/>
      <c r="L38" s="59"/>
      <c r="M38" s="58"/>
      <c r="N38" s="59"/>
      <c r="O38" s="58"/>
      <c r="P38" s="59"/>
      <c r="Q38" s="57"/>
      <c r="R38" s="57"/>
      <c r="S38" s="15" t="str">
        <f t="shared" si="3"/>
        <v/>
      </c>
      <c r="T38" s="69">
        <f t="shared" si="2"/>
        <v>0</v>
      </c>
      <c r="AE38" s="5"/>
      <c r="AW38" t="s">
        <v>128</v>
      </c>
    </row>
    <row r="39" spans="1:52" ht="16.5" customHeight="1" x14ac:dyDescent="0.2">
      <c r="A39" s="16">
        <v>20</v>
      </c>
      <c r="B39" s="16"/>
      <c r="C39" s="60"/>
      <c r="D39" s="60"/>
      <c r="E39" s="60"/>
      <c r="F39" s="60">
        <f t="shared" si="4"/>
        <v>0</v>
      </c>
      <c r="G39" s="60"/>
      <c r="H39" s="60"/>
      <c r="I39" s="61"/>
      <c r="J39" s="62"/>
      <c r="K39" s="61"/>
      <c r="L39" s="62"/>
      <c r="M39" s="61"/>
      <c r="N39" s="62"/>
      <c r="O39" s="61"/>
      <c r="P39" s="62"/>
      <c r="Q39" s="60"/>
      <c r="R39" s="60"/>
      <c r="S39" s="16" t="str">
        <f t="shared" si="3"/>
        <v/>
      </c>
      <c r="T39" s="69">
        <f t="shared" si="2"/>
        <v>0</v>
      </c>
      <c r="AE39" s="5"/>
      <c r="AW39" t="s">
        <v>152</v>
      </c>
    </row>
    <row r="40" spans="1:52" ht="16.5" customHeight="1" x14ac:dyDescent="0.2">
      <c r="A40" s="14">
        <v>21</v>
      </c>
      <c r="B40" s="14"/>
      <c r="C40" s="54"/>
      <c r="D40" s="54"/>
      <c r="E40" s="54"/>
      <c r="F40" s="54">
        <f t="shared" si="4"/>
        <v>0</v>
      </c>
      <c r="G40" s="54"/>
      <c r="H40" s="54"/>
      <c r="I40" s="55"/>
      <c r="J40" s="56"/>
      <c r="K40" s="55"/>
      <c r="L40" s="56"/>
      <c r="M40" s="55"/>
      <c r="N40" s="56"/>
      <c r="O40" s="55"/>
      <c r="P40" s="56"/>
      <c r="Q40" s="54"/>
      <c r="R40" s="54"/>
      <c r="S40" s="14" t="str">
        <f t="shared" si="3"/>
        <v/>
      </c>
      <c r="T40" s="69">
        <f t="shared" si="2"/>
        <v>0</v>
      </c>
      <c r="AE40" s="5"/>
      <c r="AW40" t="s">
        <v>149</v>
      </c>
    </row>
    <row r="41" spans="1:52" ht="16.5" customHeight="1" x14ac:dyDescent="0.2">
      <c r="A41" s="15">
        <v>22</v>
      </c>
      <c r="B41" s="15"/>
      <c r="C41" s="57"/>
      <c r="D41" s="57"/>
      <c r="E41" s="57"/>
      <c r="F41" s="57">
        <f t="shared" si="4"/>
        <v>0</v>
      </c>
      <c r="G41" s="57"/>
      <c r="H41" s="57"/>
      <c r="I41" s="58"/>
      <c r="J41" s="59"/>
      <c r="K41" s="58"/>
      <c r="L41" s="59"/>
      <c r="M41" s="58"/>
      <c r="N41" s="59"/>
      <c r="O41" s="58"/>
      <c r="P41" s="59"/>
      <c r="Q41" s="57"/>
      <c r="R41" s="57"/>
      <c r="S41" s="15" t="str">
        <f t="shared" si="3"/>
        <v/>
      </c>
      <c r="T41" s="69">
        <f t="shared" si="2"/>
        <v>0</v>
      </c>
      <c r="AE41" s="5"/>
      <c r="AR41" s="5" t="str">
        <f>AU31&amp;AV31</f>
        <v>女子800ｍ</v>
      </c>
      <c r="AW41" t="s">
        <v>122</v>
      </c>
    </row>
    <row r="42" spans="1:52" ht="16.5" customHeight="1" x14ac:dyDescent="0.2">
      <c r="A42" s="15">
        <v>23</v>
      </c>
      <c r="B42" s="15"/>
      <c r="C42" s="57"/>
      <c r="D42" s="57"/>
      <c r="E42" s="57"/>
      <c r="F42" s="57">
        <f t="shared" si="4"/>
        <v>0</v>
      </c>
      <c r="G42" s="57"/>
      <c r="H42" s="57"/>
      <c r="I42" s="58"/>
      <c r="J42" s="59"/>
      <c r="K42" s="58"/>
      <c r="L42" s="59"/>
      <c r="M42" s="58"/>
      <c r="N42" s="59"/>
      <c r="O42" s="58"/>
      <c r="P42" s="59"/>
      <c r="Q42" s="57"/>
      <c r="R42" s="57"/>
      <c r="S42" s="15" t="str">
        <f t="shared" si="3"/>
        <v/>
      </c>
      <c r="T42" s="69">
        <f t="shared" si="2"/>
        <v>0</v>
      </c>
      <c r="AE42" s="5"/>
      <c r="AW42" t="s">
        <v>119</v>
      </c>
    </row>
    <row r="43" spans="1:52" ht="16.5" customHeight="1" x14ac:dyDescent="0.2">
      <c r="A43" s="15">
        <v>24</v>
      </c>
      <c r="B43" s="15"/>
      <c r="C43" s="57"/>
      <c r="D43" s="57"/>
      <c r="E43" s="57"/>
      <c r="F43" s="57">
        <f t="shared" si="4"/>
        <v>0</v>
      </c>
      <c r="G43" s="57"/>
      <c r="H43" s="57"/>
      <c r="I43" s="58"/>
      <c r="J43" s="59"/>
      <c r="K43" s="58"/>
      <c r="L43" s="59"/>
      <c r="M43" s="58"/>
      <c r="N43" s="59"/>
      <c r="O43" s="58"/>
      <c r="P43" s="59"/>
      <c r="Q43" s="57"/>
      <c r="R43" s="57"/>
      <c r="S43" s="15" t="str">
        <f t="shared" si="3"/>
        <v/>
      </c>
      <c r="T43" s="69">
        <f t="shared" si="2"/>
        <v>0</v>
      </c>
      <c r="AE43" s="5"/>
      <c r="AW43" t="s">
        <v>121</v>
      </c>
    </row>
    <row r="44" spans="1:52" ht="16.5" customHeight="1" x14ac:dyDescent="0.2">
      <c r="A44" s="16">
        <v>25</v>
      </c>
      <c r="B44" s="16"/>
      <c r="C44" s="60"/>
      <c r="D44" s="60"/>
      <c r="E44" s="60"/>
      <c r="F44" s="60">
        <f t="shared" si="4"/>
        <v>0</v>
      </c>
      <c r="G44" s="60"/>
      <c r="H44" s="60"/>
      <c r="I44" s="61"/>
      <c r="J44" s="62"/>
      <c r="K44" s="61"/>
      <c r="L44" s="62"/>
      <c r="M44" s="61"/>
      <c r="N44" s="62"/>
      <c r="O44" s="61"/>
      <c r="P44" s="62"/>
      <c r="Q44" s="60"/>
      <c r="R44" s="60"/>
      <c r="S44" s="16" t="str">
        <f t="shared" si="3"/>
        <v/>
      </c>
      <c r="T44" s="69">
        <f t="shared" si="2"/>
        <v>0</v>
      </c>
      <c r="AE44" s="5"/>
      <c r="AW44" t="s">
        <v>117</v>
      </c>
    </row>
    <row r="45" spans="1:52" ht="16.5" customHeight="1" x14ac:dyDescent="0.2">
      <c r="A45" s="14">
        <v>26</v>
      </c>
      <c r="B45" s="14"/>
      <c r="C45" s="54"/>
      <c r="D45" s="54"/>
      <c r="E45" s="54"/>
      <c r="F45" s="54">
        <f t="shared" si="4"/>
        <v>0</v>
      </c>
      <c r="G45" s="54"/>
      <c r="H45" s="54"/>
      <c r="I45" s="55"/>
      <c r="J45" s="56"/>
      <c r="K45" s="55"/>
      <c r="L45" s="56"/>
      <c r="M45" s="55"/>
      <c r="N45" s="56"/>
      <c r="O45" s="55"/>
      <c r="P45" s="56"/>
      <c r="Q45" s="54"/>
      <c r="R45" s="54"/>
      <c r="S45" s="14" t="str">
        <f t="shared" si="3"/>
        <v/>
      </c>
      <c r="T45" s="69">
        <f t="shared" si="2"/>
        <v>0</v>
      </c>
      <c r="AE45" s="5"/>
      <c r="AW45" t="s">
        <v>290</v>
      </c>
    </row>
    <row r="46" spans="1:52" ht="16.5" customHeight="1" x14ac:dyDescent="0.2">
      <c r="A46" s="15">
        <v>27</v>
      </c>
      <c r="B46" s="15"/>
      <c r="C46" s="57"/>
      <c r="D46" s="57"/>
      <c r="E46" s="57"/>
      <c r="F46" s="57">
        <f t="shared" si="4"/>
        <v>0</v>
      </c>
      <c r="G46" s="57"/>
      <c r="H46" s="57"/>
      <c r="I46" s="58"/>
      <c r="J46" s="59"/>
      <c r="K46" s="58"/>
      <c r="L46" s="59"/>
      <c r="M46" s="58"/>
      <c r="N46" s="59"/>
      <c r="O46" s="58"/>
      <c r="P46" s="59"/>
      <c r="Q46" s="57"/>
      <c r="R46" s="57"/>
      <c r="S46" s="15" t="str">
        <f t="shared" si="3"/>
        <v/>
      </c>
      <c r="T46" s="69">
        <f t="shared" si="2"/>
        <v>0</v>
      </c>
      <c r="AB46" s="3"/>
      <c r="AC46" s="3"/>
      <c r="AD46" s="3"/>
      <c r="AE46" s="5"/>
      <c r="AF46" s="3"/>
      <c r="AH46" s="3"/>
      <c r="AW46" t="s">
        <v>130</v>
      </c>
    </row>
    <row r="47" spans="1:52" ht="16.5" customHeight="1" x14ac:dyDescent="0.2">
      <c r="A47" s="15">
        <v>28</v>
      </c>
      <c r="B47" s="15"/>
      <c r="C47" s="57"/>
      <c r="D47" s="57"/>
      <c r="E47" s="57"/>
      <c r="F47" s="57">
        <f t="shared" si="4"/>
        <v>0</v>
      </c>
      <c r="G47" s="57"/>
      <c r="H47" s="57"/>
      <c r="I47" s="58"/>
      <c r="J47" s="59"/>
      <c r="K47" s="58"/>
      <c r="L47" s="59"/>
      <c r="M47" s="58"/>
      <c r="N47" s="59"/>
      <c r="O47" s="58"/>
      <c r="P47" s="59"/>
      <c r="Q47" s="57"/>
      <c r="R47" s="57"/>
      <c r="S47" s="15" t="str">
        <f t="shared" si="3"/>
        <v/>
      </c>
      <c r="T47" s="69">
        <f t="shared" si="2"/>
        <v>0</v>
      </c>
      <c r="AE47" s="5"/>
      <c r="AW47" t="s">
        <v>150</v>
      </c>
    </row>
    <row r="48" spans="1:52" ht="16.5" customHeight="1" x14ac:dyDescent="0.2">
      <c r="A48" s="15">
        <v>29</v>
      </c>
      <c r="B48" s="15"/>
      <c r="C48" s="57"/>
      <c r="D48" s="57"/>
      <c r="E48" s="57"/>
      <c r="F48" s="57">
        <f t="shared" si="4"/>
        <v>0</v>
      </c>
      <c r="G48" s="57"/>
      <c r="H48" s="57"/>
      <c r="I48" s="58"/>
      <c r="J48" s="59"/>
      <c r="K48" s="58"/>
      <c r="L48" s="59"/>
      <c r="M48" s="58"/>
      <c r="N48" s="59"/>
      <c r="O48" s="58"/>
      <c r="P48" s="59"/>
      <c r="Q48" s="57"/>
      <c r="R48" s="57"/>
      <c r="S48" s="15" t="str">
        <f t="shared" si="3"/>
        <v/>
      </c>
      <c r="T48" s="69">
        <f t="shared" si="2"/>
        <v>0</v>
      </c>
      <c r="AE48" s="5"/>
      <c r="AG48" s="4"/>
      <c r="AW48" t="s">
        <v>113</v>
      </c>
    </row>
    <row r="49" spans="1:49" ht="16.5" customHeight="1" x14ac:dyDescent="0.2">
      <c r="A49" s="16">
        <v>30</v>
      </c>
      <c r="B49" s="16"/>
      <c r="C49" s="60"/>
      <c r="D49" s="60"/>
      <c r="E49" s="60"/>
      <c r="F49" s="60">
        <f t="shared" si="4"/>
        <v>0</v>
      </c>
      <c r="G49" s="60"/>
      <c r="H49" s="60"/>
      <c r="I49" s="61"/>
      <c r="J49" s="62"/>
      <c r="K49" s="61"/>
      <c r="L49" s="62"/>
      <c r="M49" s="61"/>
      <c r="N49" s="62"/>
      <c r="O49" s="61"/>
      <c r="P49" s="62"/>
      <c r="Q49" s="60"/>
      <c r="R49" s="60"/>
      <c r="S49" s="16" t="str">
        <f t="shared" si="3"/>
        <v/>
      </c>
      <c r="T49" s="69">
        <f t="shared" si="2"/>
        <v>0</v>
      </c>
      <c r="AE49" s="5"/>
      <c r="AG49"/>
      <c r="AW49" t="s">
        <v>127</v>
      </c>
    </row>
    <row r="50" spans="1:49" ht="16.5" customHeight="1" x14ac:dyDescent="0.2">
      <c r="A50" s="14">
        <v>31</v>
      </c>
      <c r="B50" s="14"/>
      <c r="C50" s="54"/>
      <c r="D50" s="54"/>
      <c r="E50" s="54"/>
      <c r="F50" s="54">
        <f t="shared" si="4"/>
        <v>0</v>
      </c>
      <c r="G50" s="54"/>
      <c r="H50" s="54"/>
      <c r="I50" s="55"/>
      <c r="J50" s="56"/>
      <c r="K50" s="55"/>
      <c r="L50" s="56"/>
      <c r="M50" s="55"/>
      <c r="N50" s="56"/>
      <c r="O50" s="55"/>
      <c r="P50" s="56"/>
      <c r="Q50" s="54"/>
      <c r="R50" s="54"/>
      <c r="S50" s="14" t="str">
        <f t="shared" si="3"/>
        <v/>
      </c>
      <c r="T50" s="69">
        <f t="shared" si="2"/>
        <v>0</v>
      </c>
      <c r="AG50"/>
      <c r="AW50" t="s">
        <v>339</v>
      </c>
    </row>
    <row r="51" spans="1:49" ht="16.5" customHeight="1" x14ac:dyDescent="0.2">
      <c r="A51" s="15">
        <v>32</v>
      </c>
      <c r="B51" s="15"/>
      <c r="C51" s="57"/>
      <c r="D51" s="57"/>
      <c r="E51" s="57"/>
      <c r="F51" s="57">
        <f t="shared" si="4"/>
        <v>0</v>
      </c>
      <c r="G51" s="57"/>
      <c r="H51" s="57"/>
      <c r="I51" s="58"/>
      <c r="J51" s="59"/>
      <c r="K51" s="58"/>
      <c r="L51" s="59"/>
      <c r="M51" s="58"/>
      <c r="N51" s="59"/>
      <c r="O51" s="58"/>
      <c r="P51" s="59"/>
      <c r="Q51" s="57"/>
      <c r="R51" s="57"/>
      <c r="S51" s="15" t="str">
        <f t="shared" si="3"/>
        <v/>
      </c>
      <c r="T51" s="69">
        <f t="shared" si="2"/>
        <v>0</v>
      </c>
      <c r="AG51"/>
      <c r="AW51" t="s">
        <v>125</v>
      </c>
    </row>
    <row r="52" spans="1:49" ht="16.5" customHeight="1" x14ac:dyDescent="0.2">
      <c r="A52" s="15">
        <v>33</v>
      </c>
      <c r="B52" s="15"/>
      <c r="C52" s="57"/>
      <c r="D52" s="57"/>
      <c r="E52" s="57"/>
      <c r="F52" s="57">
        <f t="shared" si="4"/>
        <v>0</v>
      </c>
      <c r="G52" s="57"/>
      <c r="H52" s="57"/>
      <c r="I52" s="58"/>
      <c r="J52" s="59"/>
      <c r="K52" s="58"/>
      <c r="L52" s="59"/>
      <c r="M52" s="58"/>
      <c r="N52" s="59"/>
      <c r="O52" s="58"/>
      <c r="P52" s="59"/>
      <c r="Q52" s="57"/>
      <c r="R52" s="57"/>
      <c r="S52" s="15" t="str">
        <f t="shared" si="3"/>
        <v/>
      </c>
      <c r="T52" s="69">
        <f t="shared" si="2"/>
        <v>0</v>
      </c>
      <c r="AG52"/>
      <c r="AW52" t="s">
        <v>151</v>
      </c>
    </row>
    <row r="53" spans="1:49" ht="16.5" customHeight="1" x14ac:dyDescent="0.2">
      <c r="A53" s="15">
        <v>34</v>
      </c>
      <c r="B53" s="15"/>
      <c r="C53" s="57"/>
      <c r="D53" s="57"/>
      <c r="E53" s="57"/>
      <c r="F53" s="57">
        <f t="shared" si="4"/>
        <v>0</v>
      </c>
      <c r="G53" s="57"/>
      <c r="H53" s="57"/>
      <c r="I53" s="58"/>
      <c r="J53" s="59"/>
      <c r="K53" s="58"/>
      <c r="L53" s="59"/>
      <c r="M53" s="58"/>
      <c r="N53" s="59"/>
      <c r="O53" s="58"/>
      <c r="P53" s="59"/>
      <c r="Q53" s="57"/>
      <c r="R53" s="57"/>
      <c r="S53" s="15" t="str">
        <f t="shared" si="3"/>
        <v/>
      </c>
      <c r="T53" s="69">
        <f t="shared" si="2"/>
        <v>0</v>
      </c>
      <c r="AG53"/>
      <c r="AW53" t="s">
        <v>118</v>
      </c>
    </row>
    <row r="54" spans="1:49" ht="16.5" customHeight="1" x14ac:dyDescent="0.2">
      <c r="A54" s="16">
        <v>35</v>
      </c>
      <c r="B54" s="16"/>
      <c r="C54" s="60"/>
      <c r="D54" s="60"/>
      <c r="E54" s="60"/>
      <c r="F54" s="60">
        <f t="shared" si="4"/>
        <v>0</v>
      </c>
      <c r="G54" s="60"/>
      <c r="H54" s="60"/>
      <c r="I54" s="61"/>
      <c r="J54" s="62"/>
      <c r="K54" s="61"/>
      <c r="L54" s="62"/>
      <c r="M54" s="61"/>
      <c r="N54" s="62"/>
      <c r="O54" s="61"/>
      <c r="P54" s="62"/>
      <c r="Q54" s="60"/>
      <c r="R54" s="60"/>
      <c r="S54" s="16" t="str">
        <f t="shared" si="3"/>
        <v/>
      </c>
      <c r="T54" s="69">
        <f t="shared" si="2"/>
        <v>0</v>
      </c>
      <c r="AG54"/>
      <c r="AW54" t="s">
        <v>123</v>
      </c>
    </row>
    <row r="55" spans="1:49" ht="16.5" customHeight="1" x14ac:dyDescent="0.2">
      <c r="A55" s="14">
        <v>36</v>
      </c>
      <c r="B55" s="14"/>
      <c r="C55" s="54"/>
      <c r="D55" s="54"/>
      <c r="E55" s="54"/>
      <c r="F55" s="54">
        <f t="shared" si="4"/>
        <v>0</v>
      </c>
      <c r="G55" s="54"/>
      <c r="H55" s="54"/>
      <c r="I55" s="55"/>
      <c r="J55" s="56"/>
      <c r="K55" s="55"/>
      <c r="L55" s="56"/>
      <c r="M55" s="55"/>
      <c r="N55" s="56"/>
      <c r="O55" s="55"/>
      <c r="P55" s="56"/>
      <c r="Q55" s="54"/>
      <c r="R55" s="54"/>
      <c r="S55" s="14" t="str">
        <f t="shared" si="3"/>
        <v/>
      </c>
      <c r="T55" s="69">
        <f t="shared" si="2"/>
        <v>0</v>
      </c>
      <c r="AG55"/>
      <c r="AW55" t="s">
        <v>49</v>
      </c>
    </row>
    <row r="56" spans="1:49" ht="16.5" customHeight="1" x14ac:dyDescent="0.2">
      <c r="A56" s="15">
        <v>37</v>
      </c>
      <c r="B56" s="15"/>
      <c r="C56" s="57"/>
      <c r="D56" s="57"/>
      <c r="E56" s="57"/>
      <c r="F56" s="57">
        <f t="shared" si="4"/>
        <v>0</v>
      </c>
      <c r="G56" s="57"/>
      <c r="H56" s="57"/>
      <c r="I56" s="58"/>
      <c r="J56" s="59"/>
      <c r="K56" s="58"/>
      <c r="L56" s="59"/>
      <c r="M56" s="58"/>
      <c r="N56" s="59"/>
      <c r="O56" s="58"/>
      <c r="P56" s="59"/>
      <c r="Q56" s="57"/>
      <c r="R56" s="57"/>
      <c r="S56" s="15" t="str">
        <f t="shared" si="3"/>
        <v/>
      </c>
      <c r="T56" s="69">
        <f t="shared" si="2"/>
        <v>0</v>
      </c>
      <c r="AW56" t="s">
        <v>116</v>
      </c>
    </row>
    <row r="57" spans="1:49" ht="16.5" customHeight="1" x14ac:dyDescent="0.2">
      <c r="A57" s="15">
        <v>38</v>
      </c>
      <c r="B57" s="15"/>
      <c r="C57" s="57"/>
      <c r="D57" s="57"/>
      <c r="E57" s="57"/>
      <c r="F57" s="57">
        <f t="shared" si="4"/>
        <v>0</v>
      </c>
      <c r="G57" s="57"/>
      <c r="H57" s="57"/>
      <c r="I57" s="58"/>
      <c r="J57" s="59"/>
      <c r="K57" s="58"/>
      <c r="L57" s="59"/>
      <c r="M57" s="58"/>
      <c r="N57" s="59"/>
      <c r="O57" s="58"/>
      <c r="P57" s="59"/>
      <c r="Q57" s="57"/>
      <c r="R57" s="57"/>
      <c r="S57" s="15" t="str">
        <f t="shared" si="3"/>
        <v/>
      </c>
      <c r="T57" s="69">
        <f t="shared" si="2"/>
        <v>0</v>
      </c>
      <c r="AW57" t="s">
        <v>115</v>
      </c>
    </row>
    <row r="58" spans="1:49" ht="16.5" customHeight="1" x14ac:dyDescent="0.2">
      <c r="A58" s="15">
        <v>39</v>
      </c>
      <c r="B58" s="15"/>
      <c r="C58" s="57"/>
      <c r="D58" s="57"/>
      <c r="E58" s="57"/>
      <c r="F58" s="57">
        <f t="shared" si="4"/>
        <v>0</v>
      </c>
      <c r="G58" s="57"/>
      <c r="H58" s="57"/>
      <c r="I58" s="58"/>
      <c r="J58" s="59"/>
      <c r="K58" s="58"/>
      <c r="L58" s="59"/>
      <c r="M58" s="58"/>
      <c r="N58" s="59"/>
      <c r="O58" s="58"/>
      <c r="P58" s="59"/>
      <c r="Q58" s="57"/>
      <c r="R58" s="57"/>
      <c r="S58" s="15" t="str">
        <f t="shared" si="3"/>
        <v/>
      </c>
      <c r="T58" s="69">
        <f t="shared" si="2"/>
        <v>0</v>
      </c>
      <c r="AW58" t="s">
        <v>114</v>
      </c>
    </row>
    <row r="59" spans="1:49" ht="16.5" customHeight="1" x14ac:dyDescent="0.2">
      <c r="A59" s="16">
        <v>40</v>
      </c>
      <c r="B59" s="16"/>
      <c r="C59" s="60"/>
      <c r="D59" s="60"/>
      <c r="E59" s="60"/>
      <c r="F59" s="60">
        <f t="shared" si="4"/>
        <v>0</v>
      </c>
      <c r="G59" s="60"/>
      <c r="H59" s="60"/>
      <c r="I59" s="61"/>
      <c r="J59" s="62"/>
      <c r="K59" s="61"/>
      <c r="L59" s="62"/>
      <c r="M59" s="61"/>
      <c r="N59" s="62"/>
      <c r="O59" s="61"/>
      <c r="P59" s="62"/>
      <c r="Q59" s="60"/>
      <c r="R59" s="60"/>
      <c r="S59" s="16" t="str">
        <f t="shared" si="3"/>
        <v/>
      </c>
      <c r="T59" s="69">
        <f t="shared" si="2"/>
        <v>0</v>
      </c>
      <c r="AW59" t="s">
        <v>50</v>
      </c>
    </row>
    <row r="60" spans="1:49" ht="16.5" customHeight="1" x14ac:dyDescent="0.2">
      <c r="A60" s="14">
        <v>41</v>
      </c>
      <c r="B60" s="14"/>
      <c r="C60" s="54"/>
      <c r="D60" s="54"/>
      <c r="E60" s="54"/>
      <c r="F60" s="54">
        <f t="shared" si="4"/>
        <v>0</v>
      </c>
      <c r="G60" s="54"/>
      <c r="H60" s="54"/>
      <c r="I60" s="55"/>
      <c r="J60" s="56"/>
      <c r="K60" s="55"/>
      <c r="L60" s="56"/>
      <c r="M60" s="55"/>
      <c r="N60" s="56"/>
      <c r="O60" s="55"/>
      <c r="P60" s="56"/>
      <c r="Q60" s="54"/>
      <c r="R60" s="54"/>
      <c r="S60" s="14" t="str">
        <f t="shared" si="3"/>
        <v/>
      </c>
      <c r="T60" s="69">
        <f t="shared" si="2"/>
        <v>0</v>
      </c>
      <c r="AW60" t="s">
        <v>131</v>
      </c>
    </row>
    <row r="61" spans="1:49" ht="16.5" customHeight="1" x14ac:dyDescent="0.2">
      <c r="A61" s="15">
        <v>42</v>
      </c>
      <c r="B61" s="15"/>
      <c r="C61" s="57"/>
      <c r="D61" s="57"/>
      <c r="E61" s="57"/>
      <c r="F61" s="57">
        <f t="shared" si="4"/>
        <v>0</v>
      </c>
      <c r="G61" s="57"/>
      <c r="H61" s="57"/>
      <c r="I61" s="58"/>
      <c r="J61" s="59"/>
      <c r="K61" s="58"/>
      <c r="L61" s="59"/>
      <c r="M61" s="58"/>
      <c r="N61" s="59"/>
      <c r="O61" s="58"/>
      <c r="P61" s="59"/>
      <c r="Q61" s="57"/>
      <c r="R61" s="57"/>
      <c r="S61" s="15" t="str">
        <f t="shared" si="3"/>
        <v/>
      </c>
      <c r="T61" s="69">
        <f t="shared" si="2"/>
        <v>0</v>
      </c>
      <c r="AW61" t="s">
        <v>129</v>
      </c>
    </row>
    <row r="62" spans="1:49" ht="16.5" customHeight="1" x14ac:dyDescent="0.2">
      <c r="A62" s="15">
        <v>43</v>
      </c>
      <c r="B62" s="15"/>
      <c r="C62" s="57"/>
      <c r="D62" s="57"/>
      <c r="E62" s="57"/>
      <c r="F62" s="57">
        <f t="shared" si="4"/>
        <v>0</v>
      </c>
      <c r="G62" s="57"/>
      <c r="H62" s="57"/>
      <c r="I62" s="58"/>
      <c r="J62" s="59"/>
      <c r="K62" s="58"/>
      <c r="L62" s="59"/>
      <c r="M62" s="58"/>
      <c r="N62" s="59"/>
      <c r="O62" s="58"/>
      <c r="P62" s="59"/>
      <c r="Q62" s="57"/>
      <c r="R62" s="57"/>
      <c r="S62" s="15" t="str">
        <f t="shared" si="3"/>
        <v/>
      </c>
      <c r="T62" s="69">
        <f t="shared" si="2"/>
        <v>0</v>
      </c>
      <c r="AW62" t="s">
        <v>57</v>
      </c>
    </row>
    <row r="63" spans="1:49" ht="16.5" customHeight="1" x14ac:dyDescent="0.2">
      <c r="A63" s="15">
        <v>44</v>
      </c>
      <c r="B63" s="15"/>
      <c r="C63" s="57"/>
      <c r="D63" s="57"/>
      <c r="E63" s="57"/>
      <c r="F63" s="57">
        <f t="shared" si="4"/>
        <v>0</v>
      </c>
      <c r="G63" s="57"/>
      <c r="H63" s="57"/>
      <c r="I63" s="58"/>
      <c r="J63" s="59"/>
      <c r="K63" s="58"/>
      <c r="L63" s="59"/>
      <c r="M63" s="58"/>
      <c r="N63" s="59"/>
      <c r="O63" s="58"/>
      <c r="P63" s="59"/>
      <c r="Q63" s="57"/>
      <c r="R63" s="57"/>
      <c r="S63" s="15" t="str">
        <f t="shared" si="3"/>
        <v/>
      </c>
      <c r="T63" s="69">
        <f t="shared" si="2"/>
        <v>0</v>
      </c>
      <c r="AW63" t="s">
        <v>54</v>
      </c>
    </row>
    <row r="64" spans="1:49" ht="16.5" customHeight="1" x14ac:dyDescent="0.2">
      <c r="A64" s="16">
        <v>45</v>
      </c>
      <c r="B64" s="16"/>
      <c r="C64" s="60"/>
      <c r="D64" s="60"/>
      <c r="E64" s="60"/>
      <c r="F64" s="60">
        <f t="shared" si="4"/>
        <v>0</v>
      </c>
      <c r="G64" s="60"/>
      <c r="H64" s="60"/>
      <c r="I64" s="61"/>
      <c r="J64" s="62"/>
      <c r="K64" s="61"/>
      <c r="L64" s="62"/>
      <c r="M64" s="61"/>
      <c r="N64" s="62"/>
      <c r="O64" s="61"/>
      <c r="P64" s="62"/>
      <c r="Q64" s="60"/>
      <c r="R64" s="60"/>
      <c r="S64" s="16" t="str">
        <f t="shared" si="3"/>
        <v/>
      </c>
      <c r="T64" s="69">
        <f t="shared" si="2"/>
        <v>0</v>
      </c>
      <c r="AW64" t="s">
        <v>48</v>
      </c>
    </row>
    <row r="65" spans="1:49" ht="16.5" customHeight="1" x14ac:dyDescent="0.2">
      <c r="A65" s="14">
        <v>46</v>
      </c>
      <c r="B65" s="14"/>
      <c r="C65" s="54"/>
      <c r="D65" s="54"/>
      <c r="E65" s="54"/>
      <c r="F65" s="54">
        <f t="shared" si="4"/>
        <v>0</v>
      </c>
      <c r="G65" s="54"/>
      <c r="H65" s="54"/>
      <c r="I65" s="55"/>
      <c r="J65" s="56"/>
      <c r="K65" s="55"/>
      <c r="L65" s="56"/>
      <c r="M65" s="55"/>
      <c r="N65" s="56"/>
      <c r="O65" s="55"/>
      <c r="P65" s="56"/>
      <c r="Q65" s="54"/>
      <c r="R65" s="54"/>
      <c r="S65" s="14" t="str">
        <f t="shared" si="3"/>
        <v/>
      </c>
      <c r="T65" s="69">
        <f t="shared" si="2"/>
        <v>0</v>
      </c>
      <c r="AW65" t="s">
        <v>55</v>
      </c>
    </row>
    <row r="66" spans="1:49" ht="16.5" customHeight="1" x14ac:dyDescent="0.2">
      <c r="A66" s="15">
        <v>47</v>
      </c>
      <c r="B66" s="15"/>
      <c r="C66" s="57"/>
      <c r="D66" s="57"/>
      <c r="E66" s="57"/>
      <c r="F66" s="57">
        <f t="shared" si="4"/>
        <v>0</v>
      </c>
      <c r="G66" s="57"/>
      <c r="H66" s="57"/>
      <c r="I66" s="58"/>
      <c r="J66" s="59"/>
      <c r="K66" s="58"/>
      <c r="L66" s="59"/>
      <c r="M66" s="58"/>
      <c r="N66" s="59"/>
      <c r="O66" s="58"/>
      <c r="P66" s="59"/>
      <c r="Q66" s="57"/>
      <c r="R66" s="57"/>
      <c r="S66" s="15" t="str">
        <f t="shared" si="3"/>
        <v/>
      </c>
      <c r="T66" s="69">
        <f t="shared" si="2"/>
        <v>0</v>
      </c>
      <c r="AW66" t="s">
        <v>283</v>
      </c>
    </row>
    <row r="67" spans="1:49" ht="16.5" customHeight="1" x14ac:dyDescent="0.2">
      <c r="A67" s="15">
        <v>48</v>
      </c>
      <c r="B67" s="15"/>
      <c r="C67" s="57"/>
      <c r="D67" s="57"/>
      <c r="E67" s="57"/>
      <c r="F67" s="57">
        <f t="shared" si="4"/>
        <v>0</v>
      </c>
      <c r="G67" s="57"/>
      <c r="H67" s="57"/>
      <c r="I67" s="58"/>
      <c r="J67" s="59"/>
      <c r="K67" s="58"/>
      <c r="L67" s="59"/>
      <c r="M67" s="58"/>
      <c r="N67" s="59"/>
      <c r="O67" s="58"/>
      <c r="P67" s="59"/>
      <c r="Q67" s="57"/>
      <c r="R67" s="57"/>
      <c r="S67" s="15" t="str">
        <f t="shared" si="3"/>
        <v/>
      </c>
      <c r="T67" s="69">
        <f t="shared" si="2"/>
        <v>0</v>
      </c>
      <c r="AW67" t="s">
        <v>300</v>
      </c>
    </row>
    <row r="68" spans="1:49" ht="16.5" customHeight="1" x14ac:dyDescent="0.2">
      <c r="A68" s="15">
        <v>49</v>
      </c>
      <c r="B68" s="15"/>
      <c r="C68" s="57"/>
      <c r="D68" s="57"/>
      <c r="E68" s="57"/>
      <c r="F68" s="57">
        <f t="shared" si="4"/>
        <v>0</v>
      </c>
      <c r="G68" s="57"/>
      <c r="H68" s="57"/>
      <c r="I68" s="58"/>
      <c r="J68" s="59"/>
      <c r="K68" s="58"/>
      <c r="L68" s="59"/>
      <c r="M68" s="58"/>
      <c r="N68" s="59"/>
      <c r="O68" s="58"/>
      <c r="P68" s="59"/>
      <c r="Q68" s="57"/>
      <c r="R68" s="57"/>
      <c r="S68" s="15" t="str">
        <f t="shared" si="3"/>
        <v/>
      </c>
      <c r="T68" s="69">
        <f t="shared" si="2"/>
        <v>0</v>
      </c>
      <c r="AW68" t="s">
        <v>302</v>
      </c>
    </row>
    <row r="69" spans="1:49" ht="16.5" customHeight="1" x14ac:dyDescent="0.2">
      <c r="A69" s="16">
        <v>50</v>
      </c>
      <c r="B69" s="16"/>
      <c r="C69" s="60"/>
      <c r="D69" s="60"/>
      <c r="E69" s="60"/>
      <c r="F69" s="60">
        <f t="shared" si="4"/>
        <v>0</v>
      </c>
      <c r="G69" s="60"/>
      <c r="H69" s="60"/>
      <c r="I69" s="61"/>
      <c r="J69" s="62"/>
      <c r="K69" s="61"/>
      <c r="L69" s="62"/>
      <c r="M69" s="61"/>
      <c r="N69" s="62"/>
      <c r="O69" s="61"/>
      <c r="P69" s="62"/>
      <c r="Q69" s="60"/>
      <c r="R69" s="60"/>
      <c r="S69" s="16" t="str">
        <f t="shared" si="3"/>
        <v/>
      </c>
      <c r="T69" s="69">
        <f t="shared" si="2"/>
        <v>0</v>
      </c>
      <c r="AW69" t="s">
        <v>304</v>
      </c>
    </row>
    <row r="70" spans="1:49" ht="16.5" customHeight="1" x14ac:dyDescent="0.2">
      <c r="A70" s="14">
        <v>51</v>
      </c>
      <c r="B70" s="14"/>
      <c r="C70" s="54"/>
      <c r="D70" s="54"/>
      <c r="E70" s="54"/>
      <c r="F70" s="54">
        <f t="shared" si="4"/>
        <v>0</v>
      </c>
      <c r="G70" s="54"/>
      <c r="H70" s="54"/>
      <c r="I70" s="55"/>
      <c r="J70" s="56"/>
      <c r="K70" s="55"/>
      <c r="L70" s="56"/>
      <c r="M70" s="55"/>
      <c r="N70" s="56"/>
      <c r="O70" s="55"/>
      <c r="P70" s="56"/>
      <c r="Q70" s="54"/>
      <c r="R70" s="54"/>
      <c r="S70" s="14" t="str">
        <f t="shared" si="3"/>
        <v/>
      </c>
      <c r="T70" s="69">
        <f t="shared" si="2"/>
        <v>0</v>
      </c>
      <c r="AW70" t="s">
        <v>306</v>
      </c>
    </row>
    <row r="71" spans="1:49" ht="16.5" customHeight="1" x14ac:dyDescent="0.2">
      <c r="A71" s="15">
        <v>52</v>
      </c>
      <c r="B71" s="15"/>
      <c r="C71" s="57"/>
      <c r="D71" s="57"/>
      <c r="E71" s="57"/>
      <c r="F71" s="57">
        <f t="shared" si="4"/>
        <v>0</v>
      </c>
      <c r="G71" s="57"/>
      <c r="H71" s="57"/>
      <c r="I71" s="58"/>
      <c r="J71" s="59"/>
      <c r="K71" s="58"/>
      <c r="L71" s="59"/>
      <c r="M71" s="58"/>
      <c r="N71" s="59"/>
      <c r="O71" s="58"/>
      <c r="P71" s="59"/>
      <c r="Q71" s="57"/>
      <c r="R71" s="57"/>
      <c r="S71" s="15" t="str">
        <f t="shared" si="3"/>
        <v/>
      </c>
      <c r="T71" s="69">
        <f t="shared" si="2"/>
        <v>0</v>
      </c>
      <c r="AW71" t="s">
        <v>287</v>
      </c>
    </row>
    <row r="72" spans="1:49" ht="16.5" customHeight="1" x14ac:dyDescent="0.2">
      <c r="A72" s="15">
        <v>53</v>
      </c>
      <c r="B72" s="15"/>
      <c r="C72" s="57"/>
      <c r="D72" s="57"/>
      <c r="E72" s="57"/>
      <c r="F72" s="57">
        <f t="shared" si="4"/>
        <v>0</v>
      </c>
      <c r="G72" s="57"/>
      <c r="H72" s="57"/>
      <c r="I72" s="58"/>
      <c r="J72" s="59"/>
      <c r="K72" s="58"/>
      <c r="L72" s="59"/>
      <c r="M72" s="58"/>
      <c r="N72" s="59"/>
      <c r="O72" s="58"/>
      <c r="P72" s="59"/>
      <c r="Q72" s="57"/>
      <c r="R72" s="57"/>
      <c r="S72" s="15" t="str">
        <f t="shared" si="3"/>
        <v/>
      </c>
      <c r="T72" s="69">
        <f t="shared" si="2"/>
        <v>0</v>
      </c>
      <c r="AW72" t="s">
        <v>309</v>
      </c>
    </row>
    <row r="73" spans="1:49" ht="16.5" customHeight="1" x14ac:dyDescent="0.2">
      <c r="A73" s="15">
        <v>54</v>
      </c>
      <c r="B73" s="15"/>
      <c r="C73" s="57"/>
      <c r="D73" s="57"/>
      <c r="E73" s="57"/>
      <c r="F73" s="57">
        <f t="shared" si="4"/>
        <v>0</v>
      </c>
      <c r="G73" s="57"/>
      <c r="H73" s="57"/>
      <c r="I73" s="58"/>
      <c r="J73" s="59"/>
      <c r="K73" s="58"/>
      <c r="L73" s="59"/>
      <c r="M73" s="58"/>
      <c r="N73" s="59"/>
      <c r="O73" s="58"/>
      <c r="P73" s="59"/>
      <c r="Q73" s="57"/>
      <c r="R73" s="57"/>
      <c r="S73" s="15" t="str">
        <f t="shared" si="3"/>
        <v/>
      </c>
      <c r="T73" s="69">
        <f t="shared" si="2"/>
        <v>0</v>
      </c>
      <c r="AW73" t="s">
        <v>311</v>
      </c>
    </row>
    <row r="74" spans="1:49" ht="16.5" customHeight="1" x14ac:dyDescent="0.2">
      <c r="A74" s="16">
        <v>55</v>
      </c>
      <c r="B74" s="16"/>
      <c r="C74" s="60"/>
      <c r="D74" s="60"/>
      <c r="E74" s="60"/>
      <c r="F74" s="60">
        <f t="shared" si="4"/>
        <v>0</v>
      </c>
      <c r="G74" s="60"/>
      <c r="H74" s="60"/>
      <c r="I74" s="61"/>
      <c r="J74" s="62"/>
      <c r="K74" s="61"/>
      <c r="L74" s="62"/>
      <c r="M74" s="61"/>
      <c r="N74" s="62"/>
      <c r="O74" s="61"/>
      <c r="P74" s="62"/>
      <c r="Q74" s="60"/>
      <c r="R74" s="60"/>
      <c r="S74" s="16" t="str">
        <f t="shared" si="3"/>
        <v/>
      </c>
      <c r="T74" s="69">
        <f t="shared" si="2"/>
        <v>0</v>
      </c>
      <c r="AW74" t="s">
        <v>313</v>
      </c>
    </row>
    <row r="75" spans="1:49" ht="16.5" customHeight="1" x14ac:dyDescent="0.2">
      <c r="A75" s="14">
        <v>56</v>
      </c>
      <c r="B75" s="14"/>
      <c r="C75" s="54"/>
      <c r="D75" s="54"/>
      <c r="E75" s="54"/>
      <c r="F75" s="54">
        <f t="shared" si="4"/>
        <v>0</v>
      </c>
      <c r="G75" s="54"/>
      <c r="H75" s="54"/>
      <c r="I75" s="55"/>
      <c r="J75" s="56"/>
      <c r="K75" s="55"/>
      <c r="L75" s="56"/>
      <c r="M75" s="55"/>
      <c r="N75" s="56"/>
      <c r="O75" s="55"/>
      <c r="P75" s="56"/>
      <c r="Q75" s="54"/>
      <c r="R75" s="54"/>
      <c r="S75" s="14" t="str">
        <f t="shared" si="3"/>
        <v/>
      </c>
      <c r="T75" s="69">
        <f t="shared" si="2"/>
        <v>0</v>
      </c>
      <c r="AW75" t="s">
        <v>315</v>
      </c>
    </row>
    <row r="76" spans="1:49" ht="16.5" customHeight="1" x14ac:dyDescent="0.2">
      <c r="A76" s="15">
        <v>57</v>
      </c>
      <c r="B76" s="15"/>
      <c r="C76" s="57"/>
      <c r="D76" s="57"/>
      <c r="E76" s="57"/>
      <c r="F76" s="57">
        <f t="shared" si="4"/>
        <v>0</v>
      </c>
      <c r="G76" s="57"/>
      <c r="H76" s="57"/>
      <c r="I76" s="58"/>
      <c r="J76" s="59"/>
      <c r="K76" s="58"/>
      <c r="L76" s="59"/>
      <c r="M76" s="58"/>
      <c r="N76" s="59"/>
      <c r="O76" s="58"/>
      <c r="P76" s="59"/>
      <c r="Q76" s="57"/>
      <c r="R76" s="57"/>
      <c r="S76" s="15" t="str">
        <f t="shared" si="3"/>
        <v/>
      </c>
      <c r="T76" s="69">
        <f t="shared" si="2"/>
        <v>0</v>
      </c>
      <c r="AW76" t="s">
        <v>317</v>
      </c>
    </row>
    <row r="77" spans="1:49" ht="16.5" customHeight="1" x14ac:dyDescent="0.2">
      <c r="A77" s="15">
        <v>58</v>
      </c>
      <c r="B77" s="15"/>
      <c r="C77" s="57"/>
      <c r="D77" s="57"/>
      <c r="E77" s="57"/>
      <c r="F77" s="57">
        <f t="shared" si="4"/>
        <v>0</v>
      </c>
      <c r="G77" s="57"/>
      <c r="H77" s="57"/>
      <c r="I77" s="58"/>
      <c r="J77" s="59"/>
      <c r="K77" s="58"/>
      <c r="L77" s="59"/>
      <c r="M77" s="58"/>
      <c r="N77" s="59"/>
      <c r="O77" s="58"/>
      <c r="P77" s="59"/>
      <c r="Q77" s="57"/>
      <c r="R77" s="57"/>
      <c r="S77" s="15" t="str">
        <f t="shared" si="3"/>
        <v/>
      </c>
      <c r="T77" s="69">
        <f t="shared" si="2"/>
        <v>0</v>
      </c>
      <c r="AW77" t="s">
        <v>143</v>
      </c>
    </row>
    <row r="78" spans="1:49" ht="16.5" customHeight="1" x14ac:dyDescent="0.2">
      <c r="A78" s="15">
        <v>59</v>
      </c>
      <c r="B78" s="15"/>
      <c r="C78" s="57"/>
      <c r="D78" s="57"/>
      <c r="E78" s="57"/>
      <c r="F78" s="57">
        <f t="shared" si="4"/>
        <v>0</v>
      </c>
      <c r="G78" s="57"/>
      <c r="H78" s="57"/>
      <c r="I78" s="58"/>
      <c r="J78" s="59"/>
      <c r="K78" s="58"/>
      <c r="L78" s="59"/>
      <c r="M78" s="58"/>
      <c r="N78" s="59"/>
      <c r="O78" s="58"/>
      <c r="P78" s="59"/>
      <c r="Q78" s="57"/>
      <c r="R78" s="57"/>
      <c r="S78" s="15" t="str">
        <f t="shared" si="3"/>
        <v/>
      </c>
      <c r="T78" s="69">
        <f t="shared" si="2"/>
        <v>0</v>
      </c>
      <c r="AW78" t="s">
        <v>319</v>
      </c>
    </row>
    <row r="79" spans="1:49" ht="16.5" customHeight="1" x14ac:dyDescent="0.2">
      <c r="A79" s="16">
        <v>60</v>
      </c>
      <c r="B79" s="16"/>
      <c r="C79" s="60"/>
      <c r="D79" s="60"/>
      <c r="E79" s="60"/>
      <c r="F79" s="60">
        <f t="shared" si="4"/>
        <v>0</v>
      </c>
      <c r="G79" s="60"/>
      <c r="H79" s="60"/>
      <c r="I79" s="61"/>
      <c r="J79" s="62"/>
      <c r="K79" s="61"/>
      <c r="L79" s="62"/>
      <c r="M79" s="61"/>
      <c r="N79" s="62"/>
      <c r="O79" s="61"/>
      <c r="P79" s="62"/>
      <c r="Q79" s="60"/>
      <c r="R79" s="60"/>
      <c r="S79" s="16" t="str">
        <f t="shared" si="3"/>
        <v/>
      </c>
      <c r="T79" s="69">
        <f t="shared" si="2"/>
        <v>0</v>
      </c>
      <c r="AW79" t="s">
        <v>321</v>
      </c>
    </row>
    <row r="80" spans="1:49" ht="16.5" customHeight="1" x14ac:dyDescent="0.2">
      <c r="A80" s="14">
        <v>61</v>
      </c>
      <c r="B80" s="14"/>
      <c r="C80" s="54"/>
      <c r="D80" s="54"/>
      <c r="E80" s="54"/>
      <c r="F80" s="54">
        <f t="shared" si="4"/>
        <v>0</v>
      </c>
      <c r="G80" s="54"/>
      <c r="H80" s="54"/>
      <c r="I80" s="55"/>
      <c r="J80" s="56"/>
      <c r="K80" s="55"/>
      <c r="L80" s="56"/>
      <c r="M80" s="55"/>
      <c r="N80" s="56"/>
      <c r="O80" s="55"/>
      <c r="P80" s="56"/>
      <c r="Q80" s="54"/>
      <c r="R80" s="54"/>
      <c r="S80" s="14" t="str">
        <f t="shared" si="3"/>
        <v/>
      </c>
      <c r="T80" s="69">
        <f t="shared" si="2"/>
        <v>0</v>
      </c>
      <c r="AW80" t="s">
        <v>323</v>
      </c>
    </row>
    <row r="81" spans="1:49" ht="16.5" customHeight="1" x14ac:dyDescent="0.2">
      <c r="A81" s="15">
        <v>62</v>
      </c>
      <c r="B81" s="15"/>
      <c r="C81" s="57"/>
      <c r="D81" s="57"/>
      <c r="E81" s="57"/>
      <c r="F81" s="57">
        <f t="shared" si="4"/>
        <v>0</v>
      </c>
      <c r="G81" s="57"/>
      <c r="H81" s="57"/>
      <c r="I81" s="58"/>
      <c r="J81" s="59"/>
      <c r="K81" s="58"/>
      <c r="L81" s="59"/>
      <c r="M81" s="58"/>
      <c r="N81" s="59"/>
      <c r="O81" s="58"/>
      <c r="P81" s="59"/>
      <c r="Q81" s="57"/>
      <c r="R81" s="57"/>
      <c r="S81" s="15" t="str">
        <f t="shared" si="3"/>
        <v/>
      </c>
      <c r="T81" s="69">
        <f t="shared" si="2"/>
        <v>0</v>
      </c>
      <c r="AW81" t="s">
        <v>85</v>
      </c>
    </row>
    <row r="82" spans="1:49" ht="16.5" customHeight="1" x14ac:dyDescent="0.2">
      <c r="A82" s="15">
        <v>63</v>
      </c>
      <c r="B82" s="15"/>
      <c r="C82" s="57"/>
      <c r="D82" s="57"/>
      <c r="E82" s="57"/>
      <c r="F82" s="57">
        <f t="shared" si="4"/>
        <v>0</v>
      </c>
      <c r="G82" s="57"/>
      <c r="H82" s="57"/>
      <c r="I82" s="58"/>
      <c r="J82" s="59"/>
      <c r="K82" s="58"/>
      <c r="L82" s="59"/>
      <c r="M82" s="58"/>
      <c r="N82" s="59"/>
      <c r="O82" s="58"/>
      <c r="P82" s="59"/>
      <c r="Q82" s="57"/>
      <c r="R82" s="57"/>
      <c r="S82" s="15" t="str">
        <f t="shared" si="3"/>
        <v/>
      </c>
      <c r="T82" s="69">
        <f t="shared" si="2"/>
        <v>0</v>
      </c>
      <c r="AW82" t="s">
        <v>66</v>
      </c>
    </row>
    <row r="83" spans="1:49" ht="16.5" customHeight="1" x14ac:dyDescent="0.2">
      <c r="A83" s="15">
        <v>64</v>
      </c>
      <c r="B83" s="15"/>
      <c r="C83" s="57"/>
      <c r="D83" s="57"/>
      <c r="E83" s="57"/>
      <c r="F83" s="57">
        <f t="shared" ref="F83:F117" si="5">$N$2</f>
        <v>0</v>
      </c>
      <c r="G83" s="57"/>
      <c r="H83" s="57"/>
      <c r="I83" s="58"/>
      <c r="J83" s="59"/>
      <c r="K83" s="58"/>
      <c r="L83" s="59"/>
      <c r="M83" s="58"/>
      <c r="N83" s="59"/>
      <c r="O83" s="58"/>
      <c r="P83" s="59"/>
      <c r="Q83" s="57"/>
      <c r="R83" s="57"/>
      <c r="S83" s="15" t="str">
        <f t="shared" ref="S83:S117" si="6">IF(I83="",IF(M83="",IF(O83="","",1),1),0)</f>
        <v/>
      </c>
      <c r="T83" s="69">
        <f t="shared" ref="T83:T97" si="7">IF(S83=0,0,IF(H83=$V$14,$V$14,IF(H83=$W$14,$W$14,0)))</f>
        <v>0</v>
      </c>
      <c r="AW83" t="s">
        <v>89</v>
      </c>
    </row>
    <row r="84" spans="1:49" ht="16.5" customHeight="1" x14ac:dyDescent="0.2">
      <c r="A84" s="16">
        <v>65</v>
      </c>
      <c r="B84" s="16"/>
      <c r="C84" s="60"/>
      <c r="D84" s="60"/>
      <c r="E84" s="60"/>
      <c r="F84" s="60">
        <f t="shared" si="5"/>
        <v>0</v>
      </c>
      <c r="G84" s="60"/>
      <c r="H84" s="60"/>
      <c r="I84" s="61"/>
      <c r="J84" s="62"/>
      <c r="K84" s="61"/>
      <c r="L84" s="62"/>
      <c r="M84" s="61"/>
      <c r="N84" s="62"/>
      <c r="O84" s="61"/>
      <c r="P84" s="62"/>
      <c r="Q84" s="60"/>
      <c r="R84" s="60"/>
      <c r="S84" s="16" t="str">
        <f t="shared" si="6"/>
        <v/>
      </c>
      <c r="T84" s="69">
        <f t="shared" si="7"/>
        <v>0</v>
      </c>
      <c r="AW84" t="s">
        <v>328</v>
      </c>
    </row>
    <row r="85" spans="1:49" ht="16.5" customHeight="1" x14ac:dyDescent="0.2">
      <c r="A85" s="14">
        <v>66</v>
      </c>
      <c r="B85" s="14"/>
      <c r="C85" s="54"/>
      <c r="D85" s="54"/>
      <c r="E85" s="54"/>
      <c r="F85" s="54">
        <f t="shared" si="5"/>
        <v>0</v>
      </c>
      <c r="G85" s="54"/>
      <c r="H85" s="54"/>
      <c r="I85" s="55"/>
      <c r="J85" s="56"/>
      <c r="K85" s="55"/>
      <c r="L85" s="56"/>
      <c r="M85" s="55"/>
      <c r="N85" s="56"/>
      <c r="O85" s="55"/>
      <c r="P85" s="56"/>
      <c r="Q85" s="54"/>
      <c r="R85" s="54"/>
      <c r="S85" s="14" t="str">
        <f t="shared" si="6"/>
        <v/>
      </c>
      <c r="T85" s="69">
        <f t="shared" si="7"/>
        <v>0</v>
      </c>
      <c r="AW85" t="s">
        <v>60</v>
      </c>
    </row>
    <row r="86" spans="1:49" ht="16.5" customHeight="1" x14ac:dyDescent="0.2">
      <c r="A86" s="15">
        <v>67</v>
      </c>
      <c r="B86" s="15"/>
      <c r="C86" s="57"/>
      <c r="D86" s="57"/>
      <c r="E86" s="57"/>
      <c r="F86" s="57">
        <f t="shared" si="5"/>
        <v>0</v>
      </c>
      <c r="G86" s="57"/>
      <c r="H86" s="57"/>
      <c r="I86" s="58"/>
      <c r="J86" s="59"/>
      <c r="K86" s="58"/>
      <c r="L86" s="59"/>
      <c r="M86" s="58"/>
      <c r="N86" s="59"/>
      <c r="O86" s="58"/>
      <c r="P86" s="59"/>
      <c r="Q86" s="57"/>
      <c r="R86" s="57"/>
      <c r="S86" s="15" t="str">
        <f t="shared" si="6"/>
        <v/>
      </c>
      <c r="T86" s="69">
        <f t="shared" si="7"/>
        <v>0</v>
      </c>
      <c r="AW86" t="s">
        <v>79</v>
      </c>
    </row>
    <row r="87" spans="1:49" ht="16.5" customHeight="1" x14ac:dyDescent="0.2">
      <c r="A87" s="15">
        <v>68</v>
      </c>
      <c r="B87" s="15"/>
      <c r="C87" s="57"/>
      <c r="D87" s="57"/>
      <c r="E87" s="57"/>
      <c r="F87" s="57">
        <f t="shared" si="5"/>
        <v>0</v>
      </c>
      <c r="G87" s="57"/>
      <c r="H87" s="57"/>
      <c r="I87" s="58"/>
      <c r="J87" s="59"/>
      <c r="K87" s="58"/>
      <c r="L87" s="59"/>
      <c r="M87" s="58"/>
      <c r="N87" s="59"/>
      <c r="O87" s="58"/>
      <c r="P87" s="59"/>
      <c r="Q87" s="57"/>
      <c r="R87" s="57"/>
      <c r="S87" s="15" t="str">
        <f t="shared" si="6"/>
        <v/>
      </c>
      <c r="T87" s="69">
        <f t="shared" si="7"/>
        <v>0</v>
      </c>
      <c r="AW87" t="s">
        <v>67</v>
      </c>
    </row>
    <row r="88" spans="1:49" ht="16.5" customHeight="1" x14ac:dyDescent="0.2">
      <c r="A88" s="15">
        <v>69</v>
      </c>
      <c r="B88" s="15"/>
      <c r="C88" s="57"/>
      <c r="D88" s="57"/>
      <c r="E88" s="57"/>
      <c r="F88" s="57">
        <f t="shared" si="5"/>
        <v>0</v>
      </c>
      <c r="G88" s="57"/>
      <c r="H88" s="57"/>
      <c r="I88" s="58"/>
      <c r="J88" s="59"/>
      <c r="K88" s="58"/>
      <c r="L88" s="59"/>
      <c r="M88" s="58"/>
      <c r="N88" s="59"/>
      <c r="O88" s="58"/>
      <c r="P88" s="59"/>
      <c r="Q88" s="57"/>
      <c r="R88" s="57"/>
      <c r="S88" s="15" t="str">
        <f t="shared" si="6"/>
        <v/>
      </c>
      <c r="T88" s="69">
        <f t="shared" si="7"/>
        <v>0</v>
      </c>
      <c r="AW88" t="s">
        <v>84</v>
      </c>
    </row>
    <row r="89" spans="1:49" ht="16.5" customHeight="1" x14ac:dyDescent="0.2">
      <c r="A89" s="16">
        <v>70</v>
      </c>
      <c r="B89" s="16"/>
      <c r="C89" s="60"/>
      <c r="D89" s="60"/>
      <c r="E89" s="60"/>
      <c r="F89" s="60">
        <f t="shared" si="5"/>
        <v>0</v>
      </c>
      <c r="G89" s="60"/>
      <c r="H89" s="60"/>
      <c r="I89" s="61"/>
      <c r="J89" s="62"/>
      <c r="K89" s="61"/>
      <c r="L89" s="62"/>
      <c r="M89" s="61"/>
      <c r="N89" s="62"/>
      <c r="O89" s="61"/>
      <c r="P89" s="62"/>
      <c r="Q89" s="60"/>
      <c r="R89" s="60"/>
      <c r="S89" s="16" t="str">
        <f t="shared" si="6"/>
        <v/>
      </c>
      <c r="T89" s="69">
        <f t="shared" si="7"/>
        <v>0</v>
      </c>
      <c r="AW89" t="s">
        <v>337</v>
      </c>
    </row>
    <row r="90" spans="1:49" ht="16.5" customHeight="1" x14ac:dyDescent="0.2">
      <c r="A90" s="14">
        <v>71</v>
      </c>
      <c r="B90" s="14"/>
      <c r="C90" s="54"/>
      <c r="D90" s="54"/>
      <c r="E90" s="54"/>
      <c r="F90" s="54">
        <f t="shared" si="5"/>
        <v>0</v>
      </c>
      <c r="G90" s="54"/>
      <c r="H90" s="54"/>
      <c r="I90" s="55"/>
      <c r="J90" s="56"/>
      <c r="K90" s="55"/>
      <c r="L90" s="56"/>
      <c r="M90" s="55"/>
      <c r="N90" s="56"/>
      <c r="O90" s="55"/>
      <c r="P90" s="56"/>
      <c r="Q90" s="54"/>
      <c r="R90" s="54"/>
      <c r="S90" s="14" t="str">
        <f t="shared" si="6"/>
        <v/>
      </c>
      <c r="T90" s="69">
        <f t="shared" si="7"/>
        <v>0</v>
      </c>
      <c r="AW90" t="s">
        <v>291</v>
      </c>
    </row>
    <row r="91" spans="1:49" ht="16.5" customHeight="1" x14ac:dyDescent="0.2">
      <c r="A91" s="15">
        <v>72</v>
      </c>
      <c r="B91" s="15"/>
      <c r="C91" s="57"/>
      <c r="D91" s="57"/>
      <c r="E91" s="57"/>
      <c r="F91" s="57">
        <f t="shared" si="5"/>
        <v>0</v>
      </c>
      <c r="G91" s="57"/>
      <c r="H91" s="57"/>
      <c r="I91" s="58"/>
      <c r="J91" s="59"/>
      <c r="K91" s="58"/>
      <c r="L91" s="59"/>
      <c r="M91" s="58"/>
      <c r="N91" s="59"/>
      <c r="O91" s="58"/>
      <c r="P91" s="59"/>
      <c r="Q91" s="57"/>
      <c r="R91" s="57"/>
      <c r="S91" s="15" t="str">
        <f t="shared" si="6"/>
        <v/>
      </c>
      <c r="T91" s="69">
        <f t="shared" si="7"/>
        <v>0</v>
      </c>
      <c r="AW91" t="s">
        <v>343</v>
      </c>
    </row>
    <row r="92" spans="1:49" ht="16.5" customHeight="1" x14ac:dyDescent="0.2">
      <c r="A92" s="15">
        <v>73</v>
      </c>
      <c r="B92" s="15"/>
      <c r="C92" s="57"/>
      <c r="D92" s="57"/>
      <c r="E92" s="57"/>
      <c r="F92" s="57">
        <f t="shared" si="5"/>
        <v>0</v>
      </c>
      <c r="G92" s="57"/>
      <c r="H92" s="57"/>
      <c r="I92" s="58"/>
      <c r="J92" s="59"/>
      <c r="K92" s="58"/>
      <c r="L92" s="59"/>
      <c r="M92" s="58"/>
      <c r="N92" s="59"/>
      <c r="O92" s="58"/>
      <c r="P92" s="59"/>
      <c r="Q92" s="57"/>
      <c r="R92" s="57"/>
      <c r="S92" s="15" t="str">
        <f t="shared" si="6"/>
        <v/>
      </c>
      <c r="T92" s="69">
        <f t="shared" si="7"/>
        <v>0</v>
      </c>
      <c r="AW92" t="s">
        <v>329</v>
      </c>
    </row>
    <row r="93" spans="1:49" ht="16.5" customHeight="1" x14ac:dyDescent="0.2">
      <c r="A93" s="15">
        <v>74</v>
      </c>
      <c r="B93" s="15"/>
      <c r="C93" s="57"/>
      <c r="D93" s="57"/>
      <c r="E93" s="57"/>
      <c r="F93" s="57">
        <f t="shared" si="5"/>
        <v>0</v>
      </c>
      <c r="G93" s="57"/>
      <c r="H93" s="57"/>
      <c r="I93" s="58"/>
      <c r="J93" s="59"/>
      <c r="K93" s="58"/>
      <c r="L93" s="59"/>
      <c r="M93" s="58"/>
      <c r="N93" s="59"/>
      <c r="O93" s="58"/>
      <c r="P93" s="59"/>
      <c r="Q93" s="57"/>
      <c r="R93" s="57"/>
      <c r="S93" s="15" t="str">
        <f t="shared" si="6"/>
        <v/>
      </c>
      <c r="T93" s="69">
        <f t="shared" si="7"/>
        <v>0</v>
      </c>
      <c r="AW93" t="s">
        <v>100</v>
      </c>
    </row>
    <row r="94" spans="1:49" ht="16.5" customHeight="1" x14ac:dyDescent="0.2">
      <c r="A94" s="16">
        <v>75</v>
      </c>
      <c r="B94" s="16"/>
      <c r="C94" s="60"/>
      <c r="D94" s="60"/>
      <c r="E94" s="60"/>
      <c r="F94" s="60">
        <f t="shared" si="5"/>
        <v>0</v>
      </c>
      <c r="G94" s="60"/>
      <c r="H94" s="60"/>
      <c r="I94" s="61"/>
      <c r="J94" s="62"/>
      <c r="K94" s="61"/>
      <c r="L94" s="62"/>
      <c r="M94" s="61"/>
      <c r="N94" s="62"/>
      <c r="O94" s="61"/>
      <c r="P94" s="62"/>
      <c r="Q94" s="60"/>
      <c r="R94" s="60"/>
      <c r="S94" s="16" t="str">
        <f t="shared" si="6"/>
        <v/>
      </c>
      <c r="T94" s="69">
        <f t="shared" si="7"/>
        <v>0</v>
      </c>
      <c r="AW94" t="s">
        <v>144</v>
      </c>
    </row>
    <row r="95" spans="1:49" ht="16.5" customHeight="1" x14ac:dyDescent="0.2">
      <c r="A95" s="14">
        <v>76</v>
      </c>
      <c r="B95" s="14"/>
      <c r="C95" s="54"/>
      <c r="D95" s="54"/>
      <c r="E95" s="54"/>
      <c r="F95" s="54">
        <f t="shared" si="5"/>
        <v>0</v>
      </c>
      <c r="G95" s="54"/>
      <c r="H95" s="54"/>
      <c r="I95" s="55"/>
      <c r="J95" s="56"/>
      <c r="K95" s="55"/>
      <c r="L95" s="56"/>
      <c r="M95" s="55"/>
      <c r="N95" s="56"/>
      <c r="O95" s="55"/>
      <c r="P95" s="56"/>
      <c r="Q95" s="54"/>
      <c r="R95" s="54"/>
      <c r="S95" s="14" t="str">
        <f t="shared" si="6"/>
        <v/>
      </c>
      <c r="T95" s="69">
        <f t="shared" si="7"/>
        <v>0</v>
      </c>
      <c r="AW95" t="s">
        <v>97</v>
      </c>
    </row>
    <row r="96" spans="1:49" ht="16.5" customHeight="1" x14ac:dyDescent="0.2">
      <c r="A96" s="15">
        <v>77</v>
      </c>
      <c r="B96" s="15"/>
      <c r="C96" s="57"/>
      <c r="D96" s="57"/>
      <c r="E96" s="57"/>
      <c r="F96" s="57">
        <f t="shared" si="5"/>
        <v>0</v>
      </c>
      <c r="G96" s="57"/>
      <c r="H96" s="57"/>
      <c r="I96" s="58"/>
      <c r="J96" s="59"/>
      <c r="K96" s="58"/>
      <c r="L96" s="59"/>
      <c r="M96" s="58"/>
      <c r="N96" s="59"/>
      <c r="O96" s="58"/>
      <c r="P96" s="59"/>
      <c r="Q96" s="57"/>
      <c r="R96" s="57"/>
      <c r="S96" s="15" t="str">
        <f t="shared" si="6"/>
        <v/>
      </c>
      <c r="T96" s="69">
        <f t="shared" si="7"/>
        <v>0</v>
      </c>
      <c r="AW96" t="s">
        <v>65</v>
      </c>
    </row>
    <row r="97" spans="1:49" ht="16.5" customHeight="1" x14ac:dyDescent="0.2">
      <c r="A97" s="15">
        <v>78</v>
      </c>
      <c r="B97" s="15"/>
      <c r="C97" s="57"/>
      <c r="D97" s="57"/>
      <c r="E97" s="57"/>
      <c r="F97" s="57">
        <f t="shared" si="5"/>
        <v>0</v>
      </c>
      <c r="G97" s="57"/>
      <c r="H97" s="57"/>
      <c r="I97" s="58"/>
      <c r="J97" s="59"/>
      <c r="K97" s="58"/>
      <c r="L97" s="59"/>
      <c r="M97" s="58"/>
      <c r="N97" s="59"/>
      <c r="O97" s="58"/>
      <c r="P97" s="59"/>
      <c r="Q97" s="57"/>
      <c r="R97" s="57"/>
      <c r="S97" s="15" t="str">
        <f t="shared" si="6"/>
        <v/>
      </c>
      <c r="T97" s="69">
        <f t="shared" si="7"/>
        <v>0</v>
      </c>
      <c r="AW97" t="s">
        <v>141</v>
      </c>
    </row>
    <row r="98" spans="1:49" ht="17.25" customHeight="1" x14ac:dyDescent="0.2">
      <c r="A98" s="15">
        <v>81</v>
      </c>
      <c r="B98" s="15"/>
      <c r="C98" s="57"/>
      <c r="D98" s="57"/>
      <c r="E98" s="57"/>
      <c r="F98" s="57">
        <f t="shared" si="5"/>
        <v>0</v>
      </c>
      <c r="G98" s="57"/>
      <c r="H98" s="57"/>
      <c r="I98" s="58"/>
      <c r="J98" s="59"/>
      <c r="K98" s="58"/>
      <c r="L98" s="59"/>
      <c r="M98" s="58"/>
      <c r="N98" s="59"/>
      <c r="O98" s="58"/>
      <c r="P98" s="59"/>
      <c r="Q98" s="57"/>
      <c r="R98" s="57"/>
      <c r="S98" s="15" t="str">
        <f t="shared" si="6"/>
        <v/>
      </c>
      <c r="T98" s="69">
        <f>IF(S98=0,0,IF(H98=$V$14,$V$14,IF(H98=$W$14,$W$14,0)))</f>
        <v>0</v>
      </c>
      <c r="AW98" t="s">
        <v>142</v>
      </c>
    </row>
    <row r="99" spans="1:49" ht="17.25" customHeight="1" x14ac:dyDescent="0.2">
      <c r="A99" s="16">
        <v>82</v>
      </c>
      <c r="B99" s="16"/>
      <c r="C99" s="60"/>
      <c r="D99" s="60"/>
      <c r="E99" s="60"/>
      <c r="F99" s="60">
        <f t="shared" si="5"/>
        <v>0</v>
      </c>
      <c r="G99" s="60"/>
      <c r="H99" s="60"/>
      <c r="I99" s="61"/>
      <c r="J99" s="62"/>
      <c r="K99" s="61"/>
      <c r="L99" s="62"/>
      <c r="M99" s="61"/>
      <c r="N99" s="62"/>
      <c r="O99" s="61"/>
      <c r="P99" s="62"/>
      <c r="Q99" s="60"/>
      <c r="R99" s="60"/>
      <c r="S99" s="16" t="str">
        <f t="shared" si="6"/>
        <v/>
      </c>
      <c r="T99" s="69">
        <f t="shared" ref="T99:T117" si="8">IF(S99=0,0,IF(H99=$V$14,$V$14,IF(H99=$W$14,$W$14,0)))</f>
        <v>0</v>
      </c>
      <c r="AW99" t="s">
        <v>342</v>
      </c>
    </row>
    <row r="100" spans="1:49" ht="17.25" customHeight="1" x14ac:dyDescent="0.2">
      <c r="A100" s="15">
        <v>83</v>
      </c>
      <c r="B100" s="15"/>
      <c r="C100" s="57"/>
      <c r="D100" s="57"/>
      <c r="E100" s="57"/>
      <c r="F100" s="57">
        <f t="shared" si="5"/>
        <v>0</v>
      </c>
      <c r="G100" s="57"/>
      <c r="H100" s="57"/>
      <c r="I100" s="58"/>
      <c r="J100" s="59"/>
      <c r="K100" s="58"/>
      <c r="L100" s="59"/>
      <c r="M100" s="58"/>
      <c r="N100" s="59"/>
      <c r="O100" s="58"/>
      <c r="P100" s="59"/>
      <c r="Q100" s="57"/>
      <c r="R100" s="57"/>
      <c r="S100" s="15" t="str">
        <f t="shared" si="6"/>
        <v/>
      </c>
      <c r="T100" s="69">
        <f t="shared" si="8"/>
        <v>0</v>
      </c>
      <c r="AW100" t="s">
        <v>148</v>
      </c>
    </row>
    <row r="101" spans="1:49" ht="17.25" customHeight="1" x14ac:dyDescent="0.2">
      <c r="A101" s="15">
        <v>84</v>
      </c>
      <c r="B101" s="15"/>
      <c r="C101" s="57"/>
      <c r="D101" s="57"/>
      <c r="E101" s="57"/>
      <c r="F101" s="57">
        <f t="shared" si="5"/>
        <v>0</v>
      </c>
      <c r="G101" s="57"/>
      <c r="H101" s="57"/>
      <c r="I101" s="58"/>
      <c r="J101" s="59"/>
      <c r="K101" s="58"/>
      <c r="L101" s="59"/>
      <c r="M101" s="58"/>
      <c r="N101" s="59"/>
      <c r="O101" s="58"/>
      <c r="P101" s="59"/>
      <c r="Q101" s="57"/>
      <c r="R101" s="57"/>
      <c r="S101" s="15" t="str">
        <f t="shared" si="6"/>
        <v/>
      </c>
      <c r="T101" s="69">
        <f t="shared" si="8"/>
        <v>0</v>
      </c>
      <c r="AW101" t="s">
        <v>87</v>
      </c>
    </row>
    <row r="102" spans="1:49" ht="17.25" customHeight="1" x14ac:dyDescent="0.2">
      <c r="A102" s="16">
        <v>85</v>
      </c>
      <c r="B102" s="16"/>
      <c r="C102" s="60"/>
      <c r="D102" s="60"/>
      <c r="E102" s="60"/>
      <c r="F102" s="60">
        <f t="shared" si="5"/>
        <v>0</v>
      </c>
      <c r="G102" s="60"/>
      <c r="H102" s="60"/>
      <c r="I102" s="61"/>
      <c r="J102" s="62"/>
      <c r="K102" s="61"/>
      <c r="L102" s="62"/>
      <c r="M102" s="61"/>
      <c r="N102" s="62"/>
      <c r="O102" s="61"/>
      <c r="P102" s="62"/>
      <c r="Q102" s="60"/>
      <c r="R102" s="60"/>
      <c r="S102" s="16" t="str">
        <f t="shared" si="6"/>
        <v/>
      </c>
      <c r="T102" s="69">
        <f t="shared" si="8"/>
        <v>0</v>
      </c>
      <c r="AW102" t="s">
        <v>106</v>
      </c>
    </row>
    <row r="103" spans="1:49" ht="17.25" customHeight="1" x14ac:dyDescent="0.2">
      <c r="A103" s="14">
        <v>86</v>
      </c>
      <c r="B103" s="14"/>
      <c r="C103" s="54"/>
      <c r="D103" s="54"/>
      <c r="E103" s="54"/>
      <c r="F103" s="54">
        <f t="shared" si="5"/>
        <v>0</v>
      </c>
      <c r="G103" s="54"/>
      <c r="H103" s="54"/>
      <c r="I103" s="55"/>
      <c r="J103" s="56"/>
      <c r="K103" s="55"/>
      <c r="L103" s="56"/>
      <c r="M103" s="55"/>
      <c r="N103" s="56"/>
      <c r="O103" s="55"/>
      <c r="P103" s="56"/>
      <c r="Q103" s="54"/>
      <c r="R103" s="54"/>
      <c r="S103" s="14" t="str">
        <f t="shared" si="6"/>
        <v/>
      </c>
      <c r="T103" s="69">
        <f t="shared" si="8"/>
        <v>0</v>
      </c>
      <c r="AW103" t="s">
        <v>345</v>
      </c>
    </row>
    <row r="104" spans="1:49" ht="17.25" customHeight="1" x14ac:dyDescent="0.2">
      <c r="A104" s="15">
        <v>87</v>
      </c>
      <c r="B104" s="15"/>
      <c r="C104" s="57"/>
      <c r="D104" s="57"/>
      <c r="E104" s="57"/>
      <c r="F104" s="57">
        <f t="shared" si="5"/>
        <v>0</v>
      </c>
      <c r="G104" s="57"/>
      <c r="H104" s="57"/>
      <c r="I104" s="58"/>
      <c r="J104" s="59"/>
      <c r="K104" s="58"/>
      <c r="L104" s="59"/>
      <c r="M104" s="58"/>
      <c r="N104" s="59"/>
      <c r="O104" s="58"/>
      <c r="P104" s="59"/>
      <c r="Q104" s="57"/>
      <c r="R104" s="57"/>
      <c r="S104" s="15" t="str">
        <f t="shared" si="6"/>
        <v/>
      </c>
      <c r="T104" s="69">
        <f t="shared" si="8"/>
        <v>0</v>
      </c>
      <c r="AW104" t="s">
        <v>286</v>
      </c>
    </row>
    <row r="105" spans="1:49" ht="17.25" customHeight="1" x14ac:dyDescent="0.2">
      <c r="A105" s="15">
        <v>88</v>
      </c>
      <c r="B105" s="15"/>
      <c r="C105" s="57"/>
      <c r="D105" s="57"/>
      <c r="E105" s="57"/>
      <c r="F105" s="57">
        <f t="shared" si="5"/>
        <v>0</v>
      </c>
      <c r="G105" s="57"/>
      <c r="H105" s="57"/>
      <c r="I105" s="58"/>
      <c r="J105" s="59"/>
      <c r="K105" s="58"/>
      <c r="L105" s="59"/>
      <c r="M105" s="58"/>
      <c r="N105" s="59"/>
      <c r="O105" s="58"/>
      <c r="P105" s="59"/>
      <c r="Q105" s="57"/>
      <c r="R105" s="57"/>
      <c r="S105" s="15" t="str">
        <f t="shared" si="6"/>
        <v/>
      </c>
      <c r="T105" s="69">
        <f t="shared" si="8"/>
        <v>0</v>
      </c>
      <c r="AW105" t="s">
        <v>288</v>
      </c>
    </row>
    <row r="106" spans="1:49" ht="17.25" customHeight="1" x14ac:dyDescent="0.2">
      <c r="A106" s="15">
        <v>89</v>
      </c>
      <c r="B106" s="15"/>
      <c r="C106" s="57"/>
      <c r="D106" s="57"/>
      <c r="E106" s="57"/>
      <c r="F106" s="57">
        <f t="shared" si="5"/>
        <v>0</v>
      </c>
      <c r="G106" s="57"/>
      <c r="H106" s="57"/>
      <c r="I106" s="58"/>
      <c r="J106" s="59"/>
      <c r="K106" s="58"/>
      <c r="L106" s="59"/>
      <c r="M106" s="58"/>
      <c r="N106" s="59"/>
      <c r="O106" s="58"/>
      <c r="P106" s="59"/>
      <c r="Q106" s="57"/>
      <c r="R106" s="57"/>
      <c r="S106" s="15" t="str">
        <f t="shared" si="6"/>
        <v/>
      </c>
      <c r="T106" s="69">
        <f t="shared" si="8"/>
        <v>0</v>
      </c>
      <c r="AW106" t="s">
        <v>293</v>
      </c>
    </row>
    <row r="107" spans="1:49" ht="17.25" customHeight="1" x14ac:dyDescent="0.2">
      <c r="A107" s="16">
        <v>90</v>
      </c>
      <c r="B107" s="16"/>
      <c r="C107" s="60"/>
      <c r="D107" s="60"/>
      <c r="E107" s="60"/>
      <c r="F107" s="60">
        <f t="shared" si="5"/>
        <v>0</v>
      </c>
      <c r="G107" s="60"/>
      <c r="H107" s="60"/>
      <c r="I107" s="61"/>
      <c r="J107" s="62"/>
      <c r="K107" s="61"/>
      <c r="L107" s="62"/>
      <c r="M107" s="61"/>
      <c r="N107" s="62"/>
      <c r="O107" s="61"/>
      <c r="P107" s="62"/>
      <c r="Q107" s="60"/>
      <c r="R107" s="60"/>
      <c r="S107" s="16" t="str">
        <f t="shared" si="6"/>
        <v/>
      </c>
      <c r="T107" s="69">
        <f t="shared" si="8"/>
        <v>0</v>
      </c>
      <c r="AW107" t="s">
        <v>81</v>
      </c>
    </row>
    <row r="108" spans="1:49" ht="17.25" customHeight="1" x14ac:dyDescent="0.2">
      <c r="A108" s="14">
        <v>91</v>
      </c>
      <c r="B108" s="14"/>
      <c r="C108" s="54"/>
      <c r="D108" s="54"/>
      <c r="E108" s="54"/>
      <c r="F108" s="54">
        <f t="shared" si="5"/>
        <v>0</v>
      </c>
      <c r="G108" s="54"/>
      <c r="H108" s="54"/>
      <c r="I108" s="55"/>
      <c r="J108" s="56"/>
      <c r="K108" s="55"/>
      <c r="L108" s="56"/>
      <c r="M108" s="55"/>
      <c r="N108" s="56"/>
      <c r="O108" s="55"/>
      <c r="P108" s="56"/>
      <c r="Q108" s="54"/>
      <c r="R108" s="54"/>
      <c r="S108" s="14" t="str">
        <f t="shared" si="6"/>
        <v/>
      </c>
      <c r="T108" s="69">
        <f t="shared" si="8"/>
        <v>0</v>
      </c>
      <c r="AW108" t="s">
        <v>145</v>
      </c>
    </row>
    <row r="109" spans="1:49" ht="17.25" customHeight="1" x14ac:dyDescent="0.2">
      <c r="A109" s="15">
        <v>92</v>
      </c>
      <c r="B109" s="15"/>
      <c r="C109" s="57"/>
      <c r="D109" s="57"/>
      <c r="E109" s="57"/>
      <c r="F109" s="57">
        <f t="shared" si="5"/>
        <v>0</v>
      </c>
      <c r="G109" s="57"/>
      <c r="H109" s="57"/>
      <c r="I109" s="58"/>
      <c r="J109" s="59"/>
      <c r="K109" s="58"/>
      <c r="L109" s="59"/>
      <c r="M109" s="58"/>
      <c r="N109" s="59"/>
      <c r="O109" s="58"/>
      <c r="P109" s="59"/>
      <c r="Q109" s="57"/>
      <c r="R109" s="57"/>
      <c r="S109" s="15" t="str">
        <f t="shared" si="6"/>
        <v/>
      </c>
      <c r="T109" s="69">
        <f t="shared" si="8"/>
        <v>0</v>
      </c>
      <c r="AW109" t="s">
        <v>61</v>
      </c>
    </row>
    <row r="110" spans="1:49" ht="17.25" customHeight="1" x14ac:dyDescent="0.2">
      <c r="A110" s="15">
        <v>93</v>
      </c>
      <c r="B110" s="15"/>
      <c r="C110" s="57"/>
      <c r="D110" s="57"/>
      <c r="E110" s="57"/>
      <c r="F110" s="57">
        <f t="shared" si="5"/>
        <v>0</v>
      </c>
      <c r="G110" s="57"/>
      <c r="H110" s="57"/>
      <c r="I110" s="58"/>
      <c r="J110" s="59"/>
      <c r="K110" s="58"/>
      <c r="L110" s="59"/>
      <c r="M110" s="58"/>
      <c r="N110" s="59"/>
      <c r="O110" s="58"/>
      <c r="P110" s="59"/>
      <c r="Q110" s="57"/>
      <c r="R110" s="57"/>
      <c r="S110" s="15" t="str">
        <f t="shared" si="6"/>
        <v/>
      </c>
      <c r="T110" s="69">
        <f t="shared" si="8"/>
        <v>0</v>
      </c>
      <c r="AW110" t="s">
        <v>95</v>
      </c>
    </row>
    <row r="111" spans="1:49" ht="17.25" customHeight="1" x14ac:dyDescent="0.2">
      <c r="A111" s="15">
        <v>94</v>
      </c>
      <c r="B111" s="15"/>
      <c r="C111" s="57"/>
      <c r="D111" s="57"/>
      <c r="E111" s="57"/>
      <c r="F111" s="57">
        <f t="shared" si="5"/>
        <v>0</v>
      </c>
      <c r="G111" s="57"/>
      <c r="H111" s="57"/>
      <c r="I111" s="58"/>
      <c r="J111" s="59"/>
      <c r="K111" s="58"/>
      <c r="L111" s="59"/>
      <c r="M111" s="58"/>
      <c r="N111" s="59"/>
      <c r="O111" s="58"/>
      <c r="P111" s="59"/>
      <c r="Q111" s="57"/>
      <c r="R111" s="57"/>
      <c r="S111" s="15" t="str">
        <f t="shared" si="6"/>
        <v/>
      </c>
      <c r="T111" s="69">
        <f t="shared" si="8"/>
        <v>0</v>
      </c>
      <c r="AW111" t="s">
        <v>101</v>
      </c>
    </row>
    <row r="112" spans="1:49" ht="17.25" customHeight="1" x14ac:dyDescent="0.2">
      <c r="A112" s="16">
        <v>95</v>
      </c>
      <c r="B112" s="16"/>
      <c r="C112" s="60"/>
      <c r="D112" s="60"/>
      <c r="E112" s="60"/>
      <c r="F112" s="60">
        <f t="shared" si="5"/>
        <v>0</v>
      </c>
      <c r="G112" s="60"/>
      <c r="H112" s="60"/>
      <c r="I112" s="61"/>
      <c r="J112" s="62"/>
      <c r="K112" s="61"/>
      <c r="L112" s="62"/>
      <c r="M112" s="61"/>
      <c r="N112" s="62"/>
      <c r="O112" s="61"/>
      <c r="P112" s="62"/>
      <c r="Q112" s="60"/>
      <c r="R112" s="60"/>
      <c r="S112" s="16" t="str">
        <f t="shared" si="6"/>
        <v/>
      </c>
      <c r="T112" s="69">
        <f t="shared" si="8"/>
        <v>0</v>
      </c>
      <c r="AW112" t="s">
        <v>281</v>
      </c>
    </row>
    <row r="113" spans="1:49" ht="17.25" customHeight="1" x14ac:dyDescent="0.2">
      <c r="A113" s="14">
        <v>96</v>
      </c>
      <c r="B113" s="14"/>
      <c r="C113" s="54"/>
      <c r="D113" s="54"/>
      <c r="E113" s="54"/>
      <c r="F113" s="54">
        <f t="shared" si="5"/>
        <v>0</v>
      </c>
      <c r="G113" s="54"/>
      <c r="H113" s="54"/>
      <c r="I113" s="55"/>
      <c r="J113" s="56"/>
      <c r="K113" s="55"/>
      <c r="L113" s="56"/>
      <c r="M113" s="55"/>
      <c r="N113" s="56"/>
      <c r="O113" s="55"/>
      <c r="P113" s="56"/>
      <c r="Q113" s="54"/>
      <c r="R113" s="54"/>
      <c r="S113" s="14" t="str">
        <f t="shared" si="6"/>
        <v/>
      </c>
      <c r="T113" s="69">
        <f t="shared" si="8"/>
        <v>0</v>
      </c>
      <c r="AW113" t="s">
        <v>99</v>
      </c>
    </row>
    <row r="114" spans="1:49" ht="17.25" customHeight="1" x14ac:dyDescent="0.2">
      <c r="A114" s="15">
        <v>97</v>
      </c>
      <c r="B114" s="15"/>
      <c r="C114" s="57"/>
      <c r="D114" s="57"/>
      <c r="E114" s="57"/>
      <c r="F114" s="57">
        <f t="shared" si="5"/>
        <v>0</v>
      </c>
      <c r="G114" s="57"/>
      <c r="H114" s="57"/>
      <c r="I114" s="58"/>
      <c r="J114" s="59"/>
      <c r="K114" s="58"/>
      <c r="L114" s="59"/>
      <c r="M114" s="58"/>
      <c r="N114" s="59"/>
      <c r="O114" s="58"/>
      <c r="P114" s="59"/>
      <c r="Q114" s="57"/>
      <c r="R114" s="57"/>
      <c r="S114" s="15" t="str">
        <f t="shared" si="6"/>
        <v/>
      </c>
      <c r="T114" s="69">
        <f t="shared" si="8"/>
        <v>0</v>
      </c>
      <c r="AW114" t="s">
        <v>349</v>
      </c>
    </row>
    <row r="115" spans="1:49" ht="17.25" customHeight="1" x14ac:dyDescent="0.2">
      <c r="A115" s="15">
        <v>98</v>
      </c>
      <c r="B115" s="15"/>
      <c r="C115" s="57"/>
      <c r="D115" s="57"/>
      <c r="E115" s="57"/>
      <c r="F115" s="57">
        <f t="shared" si="5"/>
        <v>0</v>
      </c>
      <c r="G115" s="57"/>
      <c r="H115" s="57"/>
      <c r="I115" s="58"/>
      <c r="J115" s="59"/>
      <c r="K115" s="58"/>
      <c r="L115" s="59"/>
      <c r="M115" s="58"/>
      <c r="N115" s="59"/>
      <c r="O115" s="58"/>
      <c r="P115" s="59"/>
      <c r="Q115" s="57"/>
      <c r="R115" s="57"/>
      <c r="S115" s="15" t="str">
        <f t="shared" si="6"/>
        <v/>
      </c>
      <c r="T115" s="69">
        <f t="shared" si="8"/>
        <v>0</v>
      </c>
      <c r="AW115" t="s">
        <v>105</v>
      </c>
    </row>
    <row r="116" spans="1:49" ht="17.25" customHeight="1" x14ac:dyDescent="0.2">
      <c r="A116" s="15">
        <v>99</v>
      </c>
      <c r="B116" s="15"/>
      <c r="C116" s="57"/>
      <c r="D116" s="57"/>
      <c r="E116" s="57"/>
      <c r="F116" s="57">
        <f t="shared" si="5"/>
        <v>0</v>
      </c>
      <c r="G116" s="57"/>
      <c r="H116" s="57"/>
      <c r="I116" s="58"/>
      <c r="J116" s="59"/>
      <c r="K116" s="58"/>
      <c r="L116" s="59"/>
      <c r="M116" s="58"/>
      <c r="N116" s="59"/>
      <c r="O116" s="58"/>
      <c r="P116" s="59"/>
      <c r="Q116" s="57"/>
      <c r="R116" s="57"/>
      <c r="S116" s="15" t="str">
        <f t="shared" si="6"/>
        <v/>
      </c>
      <c r="T116" s="69">
        <f t="shared" si="8"/>
        <v>0</v>
      </c>
      <c r="U116" s="7"/>
      <c r="V116" s="7"/>
      <c r="W116" s="7"/>
      <c r="AW116" t="s">
        <v>147</v>
      </c>
    </row>
    <row r="117" spans="1:49" ht="17.25" customHeight="1" x14ac:dyDescent="0.2">
      <c r="A117" s="16">
        <v>100</v>
      </c>
      <c r="B117" s="16"/>
      <c r="C117" s="60"/>
      <c r="D117" s="60"/>
      <c r="E117" s="60"/>
      <c r="F117" s="60">
        <f t="shared" si="5"/>
        <v>0</v>
      </c>
      <c r="G117" s="60"/>
      <c r="H117" s="60"/>
      <c r="I117" s="61"/>
      <c r="J117" s="62"/>
      <c r="K117" s="61"/>
      <c r="L117" s="62"/>
      <c r="M117" s="61"/>
      <c r="N117" s="62"/>
      <c r="O117" s="61"/>
      <c r="P117" s="62"/>
      <c r="Q117" s="60"/>
      <c r="R117" s="60"/>
      <c r="S117" s="16" t="str">
        <f t="shared" si="6"/>
        <v/>
      </c>
      <c r="T117" s="69">
        <f t="shared" si="8"/>
        <v>0</v>
      </c>
      <c r="U117" s="37"/>
      <c r="V117" s="37"/>
      <c r="W117" s="37"/>
      <c r="AW117" t="s">
        <v>336</v>
      </c>
    </row>
    <row r="118" spans="1:49" ht="13.5" customHeight="1" x14ac:dyDescent="0.2">
      <c r="U118" s="37"/>
      <c r="V118" s="37"/>
      <c r="W118" s="37"/>
      <c r="AW118" t="s">
        <v>146</v>
      </c>
    </row>
    <row r="119" spans="1:49" ht="14" x14ac:dyDescent="0.2">
      <c r="U119" s="3"/>
      <c r="V119" s="3"/>
      <c r="W119" s="3"/>
      <c r="AW119" t="s">
        <v>352</v>
      </c>
    </row>
    <row r="120" spans="1:49" ht="14" x14ac:dyDescent="0.2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/>
      <c r="S120"/>
      <c r="T120" s="70"/>
      <c r="U120" s="3"/>
      <c r="V120" s="3"/>
      <c r="W120" s="3"/>
      <c r="AW120" t="s">
        <v>75</v>
      </c>
    </row>
    <row r="121" spans="1:49" ht="14" x14ac:dyDescent="0.2">
      <c r="C121" s="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42"/>
      <c r="U121" s="3"/>
      <c r="V121" s="3"/>
      <c r="W121" s="3"/>
      <c r="AW121" t="s">
        <v>326</v>
      </c>
    </row>
    <row r="122" spans="1:49" x14ac:dyDescent="0.2">
      <c r="C122" s="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42"/>
      <c r="AW122" t="s">
        <v>139</v>
      </c>
    </row>
    <row r="123" spans="1:49" ht="14" x14ac:dyDescent="0.2">
      <c r="C123" s="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71"/>
      <c r="AW123" t="s">
        <v>68</v>
      </c>
    </row>
    <row r="124" spans="1:49" ht="14" x14ac:dyDescent="0.2">
      <c r="C124" s="7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71"/>
      <c r="AW124" t="s">
        <v>98</v>
      </c>
    </row>
    <row r="125" spans="1:49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71"/>
      <c r="AW125" t="s">
        <v>356</v>
      </c>
    </row>
    <row r="126" spans="1:49" x14ac:dyDescent="0.2">
      <c r="AW126" t="s">
        <v>353</v>
      </c>
    </row>
    <row r="127" spans="1:49" x14ac:dyDescent="0.2">
      <c r="AW127" t="s">
        <v>136</v>
      </c>
    </row>
    <row r="128" spans="1:49" x14ac:dyDescent="0.2">
      <c r="AW128" t="s">
        <v>354</v>
      </c>
    </row>
    <row r="129" spans="49:49" x14ac:dyDescent="0.2">
      <c r="AW129" t="s">
        <v>135</v>
      </c>
    </row>
    <row r="130" spans="49:49" x14ac:dyDescent="0.2">
      <c r="AW130" t="s">
        <v>327</v>
      </c>
    </row>
    <row r="131" spans="49:49" x14ac:dyDescent="0.2">
      <c r="AW131" t="s">
        <v>88</v>
      </c>
    </row>
    <row r="132" spans="49:49" x14ac:dyDescent="0.2">
      <c r="AW132" t="s">
        <v>111</v>
      </c>
    </row>
    <row r="133" spans="49:49" x14ac:dyDescent="0.2">
      <c r="AW133" t="s">
        <v>334</v>
      </c>
    </row>
    <row r="134" spans="49:49" x14ac:dyDescent="0.2">
      <c r="AW134" t="s">
        <v>138</v>
      </c>
    </row>
    <row r="135" spans="49:49" x14ac:dyDescent="0.2">
      <c r="AW135" t="s">
        <v>80</v>
      </c>
    </row>
    <row r="136" spans="49:49" x14ac:dyDescent="0.2">
      <c r="AW136" t="s">
        <v>292</v>
      </c>
    </row>
    <row r="137" spans="49:49" x14ac:dyDescent="0.2">
      <c r="AW137" t="s">
        <v>83</v>
      </c>
    </row>
    <row r="138" spans="49:49" x14ac:dyDescent="0.2">
      <c r="AW138" t="s">
        <v>295</v>
      </c>
    </row>
    <row r="139" spans="49:49" x14ac:dyDescent="0.2">
      <c r="AW139" t="s">
        <v>74</v>
      </c>
    </row>
    <row r="140" spans="49:49" x14ac:dyDescent="0.2">
      <c r="AW140" t="s">
        <v>76</v>
      </c>
    </row>
    <row r="141" spans="49:49" x14ac:dyDescent="0.2">
      <c r="AW141" t="s">
        <v>289</v>
      </c>
    </row>
    <row r="142" spans="49:49" x14ac:dyDescent="0.2">
      <c r="AW142" t="s">
        <v>359</v>
      </c>
    </row>
    <row r="143" spans="49:49" x14ac:dyDescent="0.2">
      <c r="AW143" t="s">
        <v>64</v>
      </c>
    </row>
    <row r="144" spans="49:49" x14ac:dyDescent="0.2">
      <c r="AW144" t="s">
        <v>347</v>
      </c>
    </row>
    <row r="145" spans="49:49" x14ac:dyDescent="0.2">
      <c r="AW145" t="s">
        <v>331</v>
      </c>
    </row>
    <row r="146" spans="49:49" x14ac:dyDescent="0.2">
      <c r="AW146" t="s">
        <v>341</v>
      </c>
    </row>
    <row r="147" spans="49:49" x14ac:dyDescent="0.2">
      <c r="AW147" t="s">
        <v>104</v>
      </c>
    </row>
    <row r="148" spans="49:49" x14ac:dyDescent="0.2">
      <c r="AW148" t="s">
        <v>110</v>
      </c>
    </row>
    <row r="149" spans="49:49" x14ac:dyDescent="0.2">
      <c r="AW149" t="s">
        <v>96</v>
      </c>
    </row>
    <row r="150" spans="49:49" x14ac:dyDescent="0.2">
      <c r="AW150" t="s">
        <v>59</v>
      </c>
    </row>
    <row r="151" spans="49:49" x14ac:dyDescent="0.2">
      <c r="AW151" t="s">
        <v>73</v>
      </c>
    </row>
    <row r="152" spans="49:49" x14ac:dyDescent="0.2">
      <c r="AW152" t="s">
        <v>350</v>
      </c>
    </row>
    <row r="153" spans="49:49" x14ac:dyDescent="0.2">
      <c r="AW153" t="s">
        <v>360</v>
      </c>
    </row>
    <row r="154" spans="49:49" x14ac:dyDescent="0.2">
      <c r="AW154" t="s">
        <v>94</v>
      </c>
    </row>
    <row r="155" spans="49:49" x14ac:dyDescent="0.2">
      <c r="AW155" t="s">
        <v>51</v>
      </c>
    </row>
    <row r="156" spans="49:49" x14ac:dyDescent="0.2">
      <c r="AW156" t="s">
        <v>282</v>
      </c>
    </row>
    <row r="157" spans="49:49" x14ac:dyDescent="0.2">
      <c r="AW157" t="s">
        <v>333</v>
      </c>
    </row>
    <row r="158" spans="49:49" x14ac:dyDescent="0.2">
      <c r="AW158" t="s">
        <v>325</v>
      </c>
    </row>
    <row r="159" spans="49:49" x14ac:dyDescent="0.2">
      <c r="AW159" t="s">
        <v>90</v>
      </c>
    </row>
    <row r="160" spans="49:49" x14ac:dyDescent="0.2">
      <c r="AW160" t="s">
        <v>355</v>
      </c>
    </row>
    <row r="161" spans="49:49" x14ac:dyDescent="0.2">
      <c r="AW161" t="s">
        <v>338</v>
      </c>
    </row>
    <row r="162" spans="49:49" x14ac:dyDescent="0.2">
      <c r="AW162" t="s">
        <v>69</v>
      </c>
    </row>
    <row r="163" spans="49:49" x14ac:dyDescent="0.2">
      <c r="AW163" t="s">
        <v>92</v>
      </c>
    </row>
    <row r="164" spans="49:49" x14ac:dyDescent="0.2">
      <c r="AW164" t="s">
        <v>77</v>
      </c>
    </row>
    <row r="165" spans="49:49" x14ac:dyDescent="0.2">
      <c r="AW165" t="s">
        <v>93</v>
      </c>
    </row>
    <row r="166" spans="49:49" x14ac:dyDescent="0.2">
      <c r="AW166" t="s">
        <v>137</v>
      </c>
    </row>
    <row r="167" spans="49:49" x14ac:dyDescent="0.2">
      <c r="AW167" t="s">
        <v>332</v>
      </c>
    </row>
    <row r="168" spans="49:49" x14ac:dyDescent="0.2">
      <c r="AW168" t="s">
        <v>346</v>
      </c>
    </row>
    <row r="169" spans="49:49" x14ac:dyDescent="0.2">
      <c r="AW169" t="s">
        <v>358</v>
      </c>
    </row>
    <row r="170" spans="49:49" x14ac:dyDescent="0.2">
      <c r="AW170" t="s">
        <v>294</v>
      </c>
    </row>
  </sheetData>
  <sheetProtection selectLockedCells="1"/>
  <mergeCells count="36">
    <mergeCell ref="Z9:Z10"/>
    <mergeCell ref="Y13:Z13"/>
    <mergeCell ref="S18:S19"/>
    <mergeCell ref="N4:Q4"/>
    <mergeCell ref="N3:Q3"/>
    <mergeCell ref="Y9:Y10"/>
    <mergeCell ref="Q18:Q19"/>
    <mergeCell ref="O18:P18"/>
    <mergeCell ref="X18:Y18"/>
    <mergeCell ref="X13:X14"/>
    <mergeCell ref="V13:W13"/>
    <mergeCell ref="V16:W16"/>
    <mergeCell ref="U18:W18"/>
    <mergeCell ref="R18:R19"/>
    <mergeCell ref="C10:R11"/>
    <mergeCell ref="K4:M4"/>
    <mergeCell ref="D4:J4"/>
    <mergeCell ref="D3:J3"/>
    <mergeCell ref="A18:A19"/>
    <mergeCell ref="H18:H19"/>
    <mergeCell ref="I18:L18"/>
    <mergeCell ref="A4:C4"/>
    <mergeCell ref="M18:N18"/>
    <mergeCell ref="G18:G19"/>
    <mergeCell ref="E18:E19"/>
    <mergeCell ref="F18:F19"/>
    <mergeCell ref="B18:B19"/>
    <mergeCell ref="D18:D19"/>
    <mergeCell ref="C18:C19"/>
    <mergeCell ref="A1:R1"/>
    <mergeCell ref="A2:C2"/>
    <mergeCell ref="A3:C3"/>
    <mergeCell ref="K3:M3"/>
    <mergeCell ref="N2:Q2"/>
    <mergeCell ref="K2:M2"/>
    <mergeCell ref="D2:J2"/>
  </mergeCells>
  <phoneticPr fontId="1"/>
  <dataValidations count="9">
    <dataValidation type="list" allowBlank="1" showInputMessage="1" sqref="H20:H117" xr:uid="{00000000-0002-0000-0100-000000000000}">
      <formula1>$AH$13:$AH$14</formula1>
    </dataValidation>
    <dataValidation type="list" allowBlank="1" showInputMessage="1" sqref="E20:F117" xr:uid="{00000000-0002-0000-0100-000001000000}">
      <formula1>$AF$13:$AF$15</formula1>
    </dataValidation>
    <dataValidation type="list" allowBlank="1" showInputMessage="1" sqref="G20:G117" xr:uid="{00000000-0002-0000-0100-000002000000}">
      <formula1>$AG$13:$AG$20</formula1>
    </dataValidation>
    <dataValidation type="list" allowBlank="1" showInputMessage="1" sqref="O20:O117 M20:M117" xr:uid="{00000000-0002-0000-0100-000003000000}">
      <formula1>$AM$13:$AM$19</formula1>
    </dataValidation>
    <dataValidation type="list" allowBlank="1" showInputMessage="1" sqref="R20:R117" xr:uid="{00000000-0002-0000-0100-000004000000}">
      <formula1>$AS$12:$AS$17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N2:Q2" xr:uid="{00000000-0002-0000-0100-000007000000}">
      <formula1>$AW$13:$AW$118</formula1>
    </dataValidation>
    <dataValidation type="list" allowBlank="1" showInputMessage="1" sqref="S20:S117" xr:uid="{47A32FBD-6711-4366-9087-97E40CF920B4}">
      <formula1>$AE$13:$AE$14</formula1>
    </dataValidation>
    <dataValidation type="list" allowBlank="1" showInputMessage="1" sqref="K20:K117" xr:uid="{00000000-0002-0000-0100-000005000000}">
      <formula1>AR$13:AR$37</formula1>
    </dataValidation>
    <dataValidation type="list" allowBlank="1" showInputMessage="1" sqref="I20:I117" xr:uid="{00000000-0002-0000-0100-000006000000}">
      <formula1>$AR$13:$AR$37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7" max="18" man="1"/>
    <brk id="97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1259-6759-42CE-BC50-9DD6BD4FAB26}">
  <dimension ref="C1:G157"/>
  <sheetViews>
    <sheetView topLeftCell="A146" workbookViewId="0">
      <selection activeCell="C157" sqref="C1:C157"/>
    </sheetView>
  </sheetViews>
  <sheetFormatPr defaultRowHeight="13" x14ac:dyDescent="0.2"/>
  <cols>
    <col min="3" max="3" width="16" customWidth="1"/>
  </cols>
  <sheetData>
    <row r="1" spans="3:7" x14ac:dyDescent="0.2">
      <c r="C1" t="s">
        <v>83</v>
      </c>
      <c r="D1" t="str">
        <f t="shared" ref="D1:D32" si="0">RIGHT(C1,1)</f>
        <v>大</v>
      </c>
      <c r="E1">
        <v>1</v>
      </c>
    </row>
    <row r="2" spans="3:7" x14ac:dyDescent="0.2">
      <c r="C2" t="s">
        <v>71</v>
      </c>
      <c r="D2" t="str">
        <f t="shared" si="0"/>
        <v>大</v>
      </c>
      <c r="E2">
        <v>1</v>
      </c>
      <c r="F2" t="s">
        <v>298</v>
      </c>
      <c r="G2">
        <v>2</v>
      </c>
    </row>
    <row r="3" spans="3:7" x14ac:dyDescent="0.2">
      <c r="C3" t="s">
        <v>284</v>
      </c>
      <c r="D3" t="str">
        <f t="shared" si="0"/>
        <v>大</v>
      </c>
      <c r="E3">
        <v>1</v>
      </c>
      <c r="F3" t="s">
        <v>299</v>
      </c>
      <c r="G3">
        <v>1</v>
      </c>
    </row>
    <row r="4" spans="3:7" x14ac:dyDescent="0.2">
      <c r="C4" t="s">
        <v>340</v>
      </c>
      <c r="D4" t="str">
        <f t="shared" si="0"/>
        <v>大</v>
      </c>
      <c r="E4">
        <v>1</v>
      </c>
    </row>
    <row r="5" spans="3:7" x14ac:dyDescent="0.2">
      <c r="C5" t="s">
        <v>86</v>
      </c>
      <c r="D5" t="str">
        <f t="shared" si="0"/>
        <v>大</v>
      </c>
      <c r="E5">
        <v>1</v>
      </c>
    </row>
    <row r="6" spans="3:7" x14ac:dyDescent="0.2">
      <c r="C6" t="s">
        <v>348</v>
      </c>
      <c r="D6" t="str">
        <f t="shared" si="0"/>
        <v>大</v>
      </c>
      <c r="E6">
        <v>1</v>
      </c>
    </row>
    <row r="7" spans="3:7" x14ac:dyDescent="0.2">
      <c r="C7" t="s">
        <v>58</v>
      </c>
      <c r="D7" t="str">
        <f t="shared" si="0"/>
        <v>大</v>
      </c>
      <c r="E7">
        <v>1</v>
      </c>
    </row>
    <row r="8" spans="3:7" x14ac:dyDescent="0.2">
      <c r="C8" t="s">
        <v>296</v>
      </c>
      <c r="D8" t="str">
        <f t="shared" si="0"/>
        <v>大</v>
      </c>
      <c r="E8">
        <v>1</v>
      </c>
    </row>
    <row r="9" spans="3:7" x14ac:dyDescent="0.2">
      <c r="C9" t="s">
        <v>351</v>
      </c>
      <c r="D9" t="str">
        <f t="shared" si="0"/>
        <v>大</v>
      </c>
      <c r="E9">
        <v>1</v>
      </c>
    </row>
    <row r="10" spans="3:7" x14ac:dyDescent="0.2">
      <c r="C10" t="s">
        <v>70</v>
      </c>
      <c r="D10" t="str">
        <f t="shared" si="0"/>
        <v>大</v>
      </c>
      <c r="E10">
        <v>1</v>
      </c>
    </row>
    <row r="11" spans="3:7" x14ac:dyDescent="0.2">
      <c r="C11" t="s">
        <v>133</v>
      </c>
      <c r="D11" t="str">
        <f t="shared" si="0"/>
        <v>大</v>
      </c>
      <c r="E11">
        <v>1</v>
      </c>
    </row>
    <row r="12" spans="3:7" x14ac:dyDescent="0.2">
      <c r="C12" t="s">
        <v>56</v>
      </c>
      <c r="D12" t="str">
        <f t="shared" si="0"/>
        <v>大</v>
      </c>
      <c r="E12">
        <v>1</v>
      </c>
    </row>
    <row r="13" spans="3:7" x14ac:dyDescent="0.2">
      <c r="C13" t="s">
        <v>72</v>
      </c>
      <c r="D13" t="str">
        <f t="shared" si="0"/>
        <v>大</v>
      </c>
      <c r="E13">
        <v>1</v>
      </c>
    </row>
    <row r="14" spans="3:7" x14ac:dyDescent="0.2">
      <c r="C14" t="s">
        <v>63</v>
      </c>
      <c r="D14" t="str">
        <f t="shared" si="0"/>
        <v>大</v>
      </c>
      <c r="E14">
        <v>1</v>
      </c>
    </row>
    <row r="15" spans="3:7" x14ac:dyDescent="0.2">
      <c r="C15" t="s">
        <v>344</v>
      </c>
      <c r="D15" t="str">
        <f t="shared" si="0"/>
        <v>大</v>
      </c>
      <c r="E15">
        <v>1</v>
      </c>
    </row>
    <row r="16" spans="3:7" x14ac:dyDescent="0.2">
      <c r="C16" t="s">
        <v>132</v>
      </c>
      <c r="D16" t="str">
        <f t="shared" si="0"/>
        <v>大</v>
      </c>
      <c r="E16">
        <v>1</v>
      </c>
    </row>
    <row r="17" spans="3:5" x14ac:dyDescent="0.2">
      <c r="C17" t="s">
        <v>107</v>
      </c>
      <c r="D17" t="str">
        <f t="shared" si="0"/>
        <v>大</v>
      </c>
      <c r="E17">
        <v>1</v>
      </c>
    </row>
    <row r="18" spans="3:5" x14ac:dyDescent="0.2">
      <c r="C18" t="s">
        <v>108</v>
      </c>
      <c r="D18" t="str">
        <f t="shared" si="0"/>
        <v>大</v>
      </c>
      <c r="E18">
        <v>1</v>
      </c>
    </row>
    <row r="19" spans="3:5" x14ac:dyDescent="0.2">
      <c r="C19" t="s">
        <v>357</v>
      </c>
      <c r="D19" t="str">
        <f t="shared" si="0"/>
        <v>大</v>
      </c>
      <c r="E19">
        <v>1</v>
      </c>
    </row>
    <row r="20" spans="3:5" x14ac:dyDescent="0.2">
      <c r="C20" t="s">
        <v>134</v>
      </c>
      <c r="D20" t="str">
        <f t="shared" si="0"/>
        <v>大</v>
      </c>
      <c r="E20">
        <v>1</v>
      </c>
    </row>
    <row r="21" spans="3:5" x14ac:dyDescent="0.2">
      <c r="C21" t="s">
        <v>285</v>
      </c>
      <c r="D21" t="str">
        <f t="shared" si="0"/>
        <v>高</v>
      </c>
      <c r="E21">
        <v>2</v>
      </c>
    </row>
    <row r="22" spans="3:5" x14ac:dyDescent="0.2">
      <c r="C22" t="s">
        <v>120</v>
      </c>
      <c r="D22" t="str">
        <f t="shared" si="0"/>
        <v>高</v>
      </c>
      <c r="E22">
        <v>2</v>
      </c>
    </row>
    <row r="23" spans="3:5" x14ac:dyDescent="0.2">
      <c r="C23" t="s">
        <v>330</v>
      </c>
      <c r="D23" t="str">
        <f t="shared" si="0"/>
        <v>高</v>
      </c>
      <c r="E23">
        <v>2</v>
      </c>
    </row>
    <row r="24" spans="3:5" x14ac:dyDescent="0.2">
      <c r="C24" t="s">
        <v>124</v>
      </c>
      <c r="D24" t="str">
        <f t="shared" si="0"/>
        <v>高</v>
      </c>
      <c r="E24">
        <v>2</v>
      </c>
    </row>
    <row r="25" spans="3:5" x14ac:dyDescent="0.2">
      <c r="C25" t="s">
        <v>335</v>
      </c>
      <c r="D25" t="str">
        <f t="shared" si="0"/>
        <v>高</v>
      </c>
      <c r="E25">
        <v>2</v>
      </c>
    </row>
    <row r="26" spans="3:5" x14ac:dyDescent="0.2">
      <c r="C26" t="s">
        <v>128</v>
      </c>
      <c r="D26" t="str">
        <f t="shared" si="0"/>
        <v>高</v>
      </c>
      <c r="E26">
        <v>2</v>
      </c>
    </row>
    <row r="27" spans="3:5" x14ac:dyDescent="0.2">
      <c r="C27" t="s">
        <v>152</v>
      </c>
      <c r="D27" t="str">
        <f t="shared" si="0"/>
        <v>高</v>
      </c>
      <c r="E27">
        <v>2</v>
      </c>
    </row>
    <row r="28" spans="3:5" x14ac:dyDescent="0.2">
      <c r="C28" t="s">
        <v>149</v>
      </c>
      <c r="D28" t="str">
        <f t="shared" si="0"/>
        <v>高</v>
      </c>
      <c r="E28">
        <v>2</v>
      </c>
    </row>
    <row r="29" spans="3:5" x14ac:dyDescent="0.2">
      <c r="C29" t="s">
        <v>122</v>
      </c>
      <c r="D29" t="str">
        <f t="shared" si="0"/>
        <v>高</v>
      </c>
      <c r="E29">
        <v>2</v>
      </c>
    </row>
    <row r="30" spans="3:5" x14ac:dyDescent="0.2">
      <c r="C30" t="s">
        <v>119</v>
      </c>
      <c r="D30" t="str">
        <f t="shared" si="0"/>
        <v>高</v>
      </c>
      <c r="E30">
        <v>2</v>
      </c>
    </row>
    <row r="31" spans="3:5" x14ac:dyDescent="0.2">
      <c r="C31" t="s">
        <v>121</v>
      </c>
      <c r="D31" t="str">
        <f t="shared" si="0"/>
        <v>高</v>
      </c>
      <c r="E31">
        <v>2</v>
      </c>
    </row>
    <row r="32" spans="3:5" x14ac:dyDescent="0.2">
      <c r="C32" t="s">
        <v>117</v>
      </c>
      <c r="D32" t="str">
        <f t="shared" si="0"/>
        <v>高</v>
      </c>
      <c r="E32">
        <v>2</v>
      </c>
    </row>
    <row r="33" spans="3:5" x14ac:dyDescent="0.2">
      <c r="C33" t="s">
        <v>290</v>
      </c>
      <c r="D33" t="str">
        <f t="shared" ref="D33:D64" si="1">RIGHT(C33,1)</f>
        <v>高</v>
      </c>
      <c r="E33">
        <v>2</v>
      </c>
    </row>
    <row r="34" spans="3:5" x14ac:dyDescent="0.2">
      <c r="C34" t="s">
        <v>130</v>
      </c>
      <c r="D34" t="str">
        <f t="shared" si="1"/>
        <v>高</v>
      </c>
      <c r="E34">
        <v>2</v>
      </c>
    </row>
    <row r="35" spans="3:5" x14ac:dyDescent="0.2">
      <c r="C35" t="s">
        <v>150</v>
      </c>
      <c r="D35" t="str">
        <f t="shared" si="1"/>
        <v>高</v>
      </c>
      <c r="E35">
        <v>2</v>
      </c>
    </row>
    <row r="36" spans="3:5" x14ac:dyDescent="0.2">
      <c r="C36" t="s">
        <v>113</v>
      </c>
      <c r="D36" t="str">
        <f t="shared" si="1"/>
        <v>高</v>
      </c>
      <c r="E36">
        <v>2</v>
      </c>
    </row>
    <row r="37" spans="3:5" x14ac:dyDescent="0.2">
      <c r="C37" t="s">
        <v>127</v>
      </c>
      <c r="D37" t="str">
        <f t="shared" si="1"/>
        <v>高</v>
      </c>
      <c r="E37">
        <v>2</v>
      </c>
    </row>
    <row r="38" spans="3:5" x14ac:dyDescent="0.2">
      <c r="C38" t="s">
        <v>339</v>
      </c>
      <c r="D38" t="str">
        <f t="shared" si="1"/>
        <v>高</v>
      </c>
      <c r="E38">
        <v>2</v>
      </c>
    </row>
    <row r="39" spans="3:5" x14ac:dyDescent="0.2">
      <c r="C39" t="s">
        <v>125</v>
      </c>
      <c r="D39" t="str">
        <f t="shared" si="1"/>
        <v>高</v>
      </c>
      <c r="E39">
        <v>2</v>
      </c>
    </row>
    <row r="40" spans="3:5" x14ac:dyDescent="0.2">
      <c r="C40" t="s">
        <v>151</v>
      </c>
      <c r="D40" t="str">
        <f t="shared" si="1"/>
        <v>高</v>
      </c>
      <c r="E40">
        <v>2</v>
      </c>
    </row>
    <row r="41" spans="3:5" x14ac:dyDescent="0.2">
      <c r="C41" t="s">
        <v>118</v>
      </c>
      <c r="D41" t="str">
        <f t="shared" si="1"/>
        <v>高</v>
      </c>
      <c r="E41">
        <v>2</v>
      </c>
    </row>
    <row r="42" spans="3:5" x14ac:dyDescent="0.2">
      <c r="C42" t="s">
        <v>123</v>
      </c>
      <c r="D42" t="str">
        <f t="shared" si="1"/>
        <v>高</v>
      </c>
      <c r="E42">
        <v>2</v>
      </c>
    </row>
    <row r="43" spans="3:5" x14ac:dyDescent="0.2">
      <c r="C43" t="s">
        <v>49</v>
      </c>
      <c r="D43" t="str">
        <f t="shared" si="1"/>
        <v>高</v>
      </c>
      <c r="E43">
        <v>2</v>
      </c>
    </row>
    <row r="44" spans="3:5" x14ac:dyDescent="0.2">
      <c r="C44" t="s">
        <v>116</v>
      </c>
      <c r="D44" t="str">
        <f t="shared" si="1"/>
        <v>高</v>
      </c>
      <c r="E44">
        <v>2</v>
      </c>
    </row>
    <row r="45" spans="3:5" x14ac:dyDescent="0.2">
      <c r="C45" t="s">
        <v>115</v>
      </c>
      <c r="D45" t="str">
        <f t="shared" si="1"/>
        <v>高</v>
      </c>
      <c r="E45">
        <v>2</v>
      </c>
    </row>
    <row r="46" spans="3:5" x14ac:dyDescent="0.2">
      <c r="C46" t="s">
        <v>114</v>
      </c>
      <c r="D46" t="str">
        <f t="shared" si="1"/>
        <v>高</v>
      </c>
      <c r="E46">
        <v>2</v>
      </c>
    </row>
    <row r="47" spans="3:5" x14ac:dyDescent="0.2">
      <c r="C47" t="s">
        <v>50</v>
      </c>
      <c r="D47" t="str">
        <f t="shared" si="1"/>
        <v>高</v>
      </c>
      <c r="E47">
        <v>2</v>
      </c>
    </row>
    <row r="48" spans="3:5" x14ac:dyDescent="0.2">
      <c r="C48" t="s">
        <v>131</v>
      </c>
      <c r="D48" t="str">
        <f t="shared" si="1"/>
        <v>高</v>
      </c>
      <c r="E48">
        <v>2</v>
      </c>
    </row>
    <row r="49" spans="3:5" x14ac:dyDescent="0.2">
      <c r="C49" t="s">
        <v>129</v>
      </c>
      <c r="D49" t="str">
        <f t="shared" si="1"/>
        <v>高</v>
      </c>
      <c r="E49">
        <v>2</v>
      </c>
    </row>
    <row r="50" spans="3:5" x14ac:dyDescent="0.2">
      <c r="C50" t="s">
        <v>57</v>
      </c>
      <c r="D50" t="str">
        <f t="shared" si="1"/>
        <v>高</v>
      </c>
      <c r="E50">
        <v>2</v>
      </c>
    </row>
    <row r="51" spans="3:5" x14ac:dyDescent="0.2">
      <c r="C51" t="s">
        <v>54</v>
      </c>
      <c r="D51" t="str">
        <f t="shared" si="1"/>
        <v>高</v>
      </c>
      <c r="E51">
        <v>2</v>
      </c>
    </row>
    <row r="52" spans="3:5" x14ac:dyDescent="0.2">
      <c r="C52" t="s">
        <v>48</v>
      </c>
      <c r="D52" t="str">
        <f t="shared" si="1"/>
        <v>高</v>
      </c>
      <c r="E52">
        <v>2</v>
      </c>
    </row>
    <row r="53" spans="3:5" x14ac:dyDescent="0.2">
      <c r="C53" t="s">
        <v>55</v>
      </c>
      <c r="D53" t="str">
        <f t="shared" si="1"/>
        <v>高</v>
      </c>
      <c r="E53">
        <v>2</v>
      </c>
    </row>
    <row r="54" spans="3:5" x14ac:dyDescent="0.2">
      <c r="C54" t="s">
        <v>283</v>
      </c>
      <c r="D54" t="str">
        <f t="shared" si="1"/>
        <v>高</v>
      </c>
      <c r="E54">
        <v>2</v>
      </c>
    </row>
    <row r="55" spans="3:5" x14ac:dyDescent="0.2">
      <c r="C55" t="s">
        <v>301</v>
      </c>
      <c r="D55" t="str">
        <f t="shared" si="1"/>
        <v>協</v>
      </c>
      <c r="E55">
        <v>3</v>
      </c>
    </row>
    <row r="56" spans="3:5" x14ac:dyDescent="0.2">
      <c r="C56" t="s">
        <v>303</v>
      </c>
      <c r="D56" t="str">
        <f t="shared" si="1"/>
        <v>協</v>
      </c>
      <c r="E56">
        <v>3</v>
      </c>
    </row>
    <row r="57" spans="3:5" x14ac:dyDescent="0.2">
      <c r="C57" t="s">
        <v>305</v>
      </c>
      <c r="D57" t="str">
        <f t="shared" si="1"/>
        <v>協</v>
      </c>
      <c r="E57">
        <v>3</v>
      </c>
    </row>
    <row r="58" spans="3:5" x14ac:dyDescent="0.2">
      <c r="C58" t="s">
        <v>307</v>
      </c>
      <c r="D58" t="str">
        <f t="shared" si="1"/>
        <v>協</v>
      </c>
      <c r="E58">
        <v>3</v>
      </c>
    </row>
    <row r="59" spans="3:5" x14ac:dyDescent="0.2">
      <c r="C59" t="s">
        <v>308</v>
      </c>
      <c r="D59" t="str">
        <f t="shared" si="1"/>
        <v>協</v>
      </c>
      <c r="E59">
        <v>3</v>
      </c>
    </row>
    <row r="60" spans="3:5" x14ac:dyDescent="0.2">
      <c r="C60" t="s">
        <v>310</v>
      </c>
      <c r="D60" t="str">
        <f t="shared" si="1"/>
        <v>協</v>
      </c>
      <c r="E60">
        <v>3</v>
      </c>
    </row>
    <row r="61" spans="3:5" x14ac:dyDescent="0.2">
      <c r="C61" t="s">
        <v>312</v>
      </c>
      <c r="D61" t="str">
        <f t="shared" si="1"/>
        <v>協</v>
      </c>
      <c r="E61">
        <v>3</v>
      </c>
    </row>
    <row r="62" spans="3:5" x14ac:dyDescent="0.2">
      <c r="C62" t="s">
        <v>314</v>
      </c>
      <c r="D62" t="str">
        <f t="shared" si="1"/>
        <v>協</v>
      </c>
      <c r="E62">
        <v>3</v>
      </c>
    </row>
    <row r="63" spans="3:5" x14ac:dyDescent="0.2">
      <c r="C63" t="s">
        <v>316</v>
      </c>
      <c r="D63" t="str">
        <f t="shared" si="1"/>
        <v>協</v>
      </c>
      <c r="E63">
        <v>3</v>
      </c>
    </row>
    <row r="64" spans="3:5" x14ac:dyDescent="0.2">
      <c r="C64" t="s">
        <v>318</v>
      </c>
      <c r="D64" t="str">
        <f t="shared" si="1"/>
        <v>協</v>
      </c>
      <c r="E64">
        <v>3</v>
      </c>
    </row>
    <row r="65" spans="3:5" x14ac:dyDescent="0.2">
      <c r="C65" t="s">
        <v>143</v>
      </c>
      <c r="D65" t="str">
        <f t="shared" ref="D65:D96" si="2">RIGHT(C65,1)</f>
        <v>協</v>
      </c>
      <c r="E65">
        <v>3</v>
      </c>
    </row>
    <row r="66" spans="3:5" x14ac:dyDescent="0.2">
      <c r="C66" t="s">
        <v>320</v>
      </c>
      <c r="D66" t="str">
        <f t="shared" si="2"/>
        <v>協</v>
      </c>
      <c r="E66">
        <v>3</v>
      </c>
    </row>
    <row r="67" spans="3:5" x14ac:dyDescent="0.2">
      <c r="C67" t="s">
        <v>322</v>
      </c>
      <c r="D67" t="str">
        <f t="shared" si="2"/>
        <v>協</v>
      </c>
      <c r="E67">
        <v>3</v>
      </c>
    </row>
    <row r="68" spans="3:5" x14ac:dyDescent="0.2">
      <c r="C68" t="s">
        <v>324</v>
      </c>
      <c r="D68" t="str">
        <f t="shared" si="2"/>
        <v>協</v>
      </c>
      <c r="E68">
        <v>3</v>
      </c>
    </row>
    <row r="69" spans="3:5" x14ac:dyDescent="0.2">
      <c r="C69" t="s">
        <v>85</v>
      </c>
      <c r="D69" t="str">
        <f t="shared" si="2"/>
        <v>原</v>
      </c>
      <c r="E69">
        <v>4</v>
      </c>
    </row>
    <row r="70" spans="3:5" x14ac:dyDescent="0.2">
      <c r="C70" t="s">
        <v>66</v>
      </c>
      <c r="D70" t="str">
        <f t="shared" si="2"/>
        <v>工</v>
      </c>
      <c r="E70">
        <v>4</v>
      </c>
    </row>
    <row r="71" spans="3:5" x14ac:dyDescent="0.2">
      <c r="C71" t="s">
        <v>89</v>
      </c>
      <c r="D71" t="str">
        <f t="shared" si="2"/>
        <v>ﾞ</v>
      </c>
      <c r="E71">
        <v>4</v>
      </c>
    </row>
    <row r="72" spans="3:5" x14ac:dyDescent="0.2">
      <c r="C72" t="s">
        <v>328</v>
      </c>
      <c r="D72" t="str">
        <f t="shared" si="2"/>
        <v>.</v>
      </c>
      <c r="E72">
        <v>4</v>
      </c>
    </row>
    <row r="73" spans="3:5" x14ac:dyDescent="0.2">
      <c r="C73" t="s">
        <v>60</v>
      </c>
      <c r="D73" t="str">
        <f t="shared" si="2"/>
        <v>.</v>
      </c>
      <c r="E73">
        <v>4</v>
      </c>
    </row>
    <row r="74" spans="3:5" x14ac:dyDescent="0.2">
      <c r="C74" t="s">
        <v>79</v>
      </c>
      <c r="D74" t="str">
        <f t="shared" si="2"/>
        <v>C</v>
      </c>
      <c r="E74">
        <v>4</v>
      </c>
    </row>
    <row r="75" spans="3:5" x14ac:dyDescent="0.2">
      <c r="C75" t="s">
        <v>67</v>
      </c>
      <c r="D75" t="str">
        <f t="shared" si="2"/>
        <v>C</v>
      </c>
      <c r="E75">
        <v>4</v>
      </c>
    </row>
    <row r="76" spans="3:5" x14ac:dyDescent="0.2">
      <c r="C76" t="s">
        <v>84</v>
      </c>
      <c r="D76" t="str">
        <f t="shared" si="2"/>
        <v>C</v>
      </c>
      <c r="E76">
        <v>4</v>
      </c>
    </row>
    <row r="77" spans="3:5" x14ac:dyDescent="0.2">
      <c r="C77" t="s">
        <v>337</v>
      </c>
      <c r="D77" t="str">
        <f t="shared" si="2"/>
        <v>C</v>
      </c>
      <c r="E77">
        <v>4</v>
      </c>
    </row>
    <row r="78" spans="3:5" x14ac:dyDescent="0.2">
      <c r="C78" t="s">
        <v>297</v>
      </c>
      <c r="D78" t="str">
        <f t="shared" si="2"/>
        <v>C</v>
      </c>
      <c r="E78">
        <v>4</v>
      </c>
    </row>
    <row r="79" spans="3:5" x14ac:dyDescent="0.2">
      <c r="C79" t="s">
        <v>343</v>
      </c>
      <c r="D79" t="str">
        <f t="shared" si="2"/>
        <v>C</v>
      </c>
      <c r="E79">
        <v>4</v>
      </c>
    </row>
    <row r="80" spans="3:5" x14ac:dyDescent="0.2">
      <c r="C80" t="s">
        <v>329</v>
      </c>
      <c r="D80" t="str">
        <f t="shared" si="2"/>
        <v>C</v>
      </c>
      <c r="E80">
        <v>4</v>
      </c>
    </row>
    <row r="81" spans="3:5" x14ac:dyDescent="0.2">
      <c r="C81" t="s">
        <v>100</v>
      </c>
      <c r="D81" t="str">
        <f t="shared" si="2"/>
        <v>C</v>
      </c>
      <c r="E81">
        <v>4</v>
      </c>
    </row>
    <row r="82" spans="3:5" x14ac:dyDescent="0.2">
      <c r="C82" t="s">
        <v>144</v>
      </c>
      <c r="D82" t="str">
        <f t="shared" si="2"/>
        <v>C</v>
      </c>
      <c r="E82">
        <v>4</v>
      </c>
    </row>
    <row r="83" spans="3:5" x14ac:dyDescent="0.2">
      <c r="C83" t="s">
        <v>97</v>
      </c>
      <c r="D83" t="str">
        <f t="shared" si="2"/>
        <v>C</v>
      </c>
      <c r="E83">
        <v>4</v>
      </c>
    </row>
    <row r="84" spans="3:5" x14ac:dyDescent="0.2">
      <c r="C84" t="s">
        <v>65</v>
      </c>
      <c r="D84" t="str">
        <f t="shared" si="2"/>
        <v>C</v>
      </c>
      <c r="E84">
        <v>4</v>
      </c>
    </row>
    <row r="85" spans="3:5" x14ac:dyDescent="0.2">
      <c r="C85" t="s">
        <v>141</v>
      </c>
      <c r="D85" t="str">
        <f t="shared" si="2"/>
        <v>C</v>
      </c>
      <c r="E85">
        <v>4</v>
      </c>
    </row>
    <row r="86" spans="3:5" x14ac:dyDescent="0.2">
      <c r="C86" t="s">
        <v>142</v>
      </c>
      <c r="D86" t="str">
        <f t="shared" si="2"/>
        <v>C</v>
      </c>
      <c r="E86">
        <v>4</v>
      </c>
    </row>
    <row r="87" spans="3:5" x14ac:dyDescent="0.2">
      <c r="C87" t="s">
        <v>342</v>
      </c>
      <c r="D87" t="str">
        <f t="shared" si="2"/>
        <v>C</v>
      </c>
      <c r="E87">
        <v>4</v>
      </c>
    </row>
    <row r="88" spans="3:5" x14ac:dyDescent="0.2">
      <c r="C88" t="s">
        <v>148</v>
      </c>
      <c r="D88" t="str">
        <f t="shared" si="2"/>
        <v>C</v>
      </c>
      <c r="E88">
        <v>4</v>
      </c>
    </row>
    <row r="89" spans="3:5" x14ac:dyDescent="0.2">
      <c r="C89" t="s">
        <v>87</v>
      </c>
      <c r="D89" t="str">
        <f t="shared" si="2"/>
        <v>C</v>
      </c>
      <c r="E89">
        <v>4</v>
      </c>
    </row>
    <row r="90" spans="3:5" x14ac:dyDescent="0.2">
      <c r="C90" t="s">
        <v>106</v>
      </c>
      <c r="D90" t="str">
        <f t="shared" si="2"/>
        <v>C</v>
      </c>
      <c r="E90">
        <v>4</v>
      </c>
    </row>
    <row r="91" spans="3:5" x14ac:dyDescent="0.2">
      <c r="C91" t="s">
        <v>345</v>
      </c>
      <c r="D91" t="str">
        <f t="shared" si="2"/>
        <v>D</v>
      </c>
      <c r="E91">
        <v>4</v>
      </c>
    </row>
    <row r="92" spans="3:5" x14ac:dyDescent="0.2">
      <c r="C92" t="s">
        <v>286</v>
      </c>
      <c r="D92" t="str">
        <f t="shared" si="2"/>
        <v>e</v>
      </c>
      <c r="E92">
        <v>4</v>
      </c>
    </row>
    <row r="93" spans="3:5" x14ac:dyDescent="0.2">
      <c r="C93" t="s">
        <v>288</v>
      </c>
      <c r="D93" t="str">
        <f t="shared" si="2"/>
        <v>E</v>
      </c>
      <c r="E93">
        <v>4</v>
      </c>
    </row>
    <row r="94" spans="3:5" x14ac:dyDescent="0.2">
      <c r="C94" t="s">
        <v>293</v>
      </c>
      <c r="D94" t="str">
        <f t="shared" si="2"/>
        <v>G</v>
      </c>
      <c r="E94">
        <v>4</v>
      </c>
    </row>
    <row r="95" spans="3:5" x14ac:dyDescent="0.2">
      <c r="C95" t="s">
        <v>81</v>
      </c>
      <c r="D95" t="str">
        <f t="shared" si="2"/>
        <v>H</v>
      </c>
      <c r="E95">
        <v>4</v>
      </c>
    </row>
    <row r="96" spans="3:5" x14ac:dyDescent="0.2">
      <c r="C96" t="s">
        <v>145</v>
      </c>
      <c r="D96" t="str">
        <f t="shared" si="2"/>
        <v>L</v>
      </c>
      <c r="E96">
        <v>4</v>
      </c>
    </row>
    <row r="97" spans="3:5" x14ac:dyDescent="0.2">
      <c r="C97" t="s">
        <v>61</v>
      </c>
      <c r="D97" t="str">
        <f t="shared" ref="D97:D128" si="3">RIGHT(C97,1)</f>
        <v>M</v>
      </c>
      <c r="E97">
        <v>4</v>
      </c>
    </row>
    <row r="98" spans="3:5" x14ac:dyDescent="0.2">
      <c r="C98" t="s">
        <v>95</v>
      </c>
      <c r="D98" t="str">
        <f t="shared" si="3"/>
        <v>M</v>
      </c>
      <c r="E98">
        <v>4</v>
      </c>
    </row>
    <row r="99" spans="3:5" x14ac:dyDescent="0.2">
      <c r="C99" t="s">
        <v>101</v>
      </c>
      <c r="D99" t="str">
        <f t="shared" si="3"/>
        <v>M</v>
      </c>
      <c r="E99">
        <v>4</v>
      </c>
    </row>
    <row r="100" spans="3:5" x14ac:dyDescent="0.2">
      <c r="C100" t="s">
        <v>281</v>
      </c>
      <c r="D100" t="str">
        <f t="shared" si="3"/>
        <v>N</v>
      </c>
      <c r="E100">
        <v>4</v>
      </c>
    </row>
    <row r="101" spans="3:5" x14ac:dyDescent="0.2">
      <c r="C101" t="s">
        <v>99</v>
      </c>
      <c r="D101" t="str">
        <f t="shared" si="3"/>
        <v>r</v>
      </c>
      <c r="E101">
        <v>4</v>
      </c>
    </row>
    <row r="102" spans="3:5" x14ac:dyDescent="0.2">
      <c r="C102" t="s">
        <v>349</v>
      </c>
      <c r="D102" t="str">
        <f t="shared" si="3"/>
        <v>S</v>
      </c>
      <c r="E102">
        <v>4</v>
      </c>
    </row>
    <row r="103" spans="3:5" x14ac:dyDescent="0.2">
      <c r="C103" t="s">
        <v>105</v>
      </c>
      <c r="D103" t="str">
        <f t="shared" si="3"/>
        <v>S</v>
      </c>
      <c r="E103">
        <v>4</v>
      </c>
    </row>
    <row r="104" spans="3:5" x14ac:dyDescent="0.2">
      <c r="C104" t="s">
        <v>147</v>
      </c>
      <c r="D104" t="str">
        <f t="shared" si="3"/>
        <v>T</v>
      </c>
      <c r="E104">
        <v>4</v>
      </c>
    </row>
    <row r="105" spans="3:5" x14ac:dyDescent="0.2">
      <c r="C105" t="s">
        <v>336</v>
      </c>
      <c r="D105" t="str">
        <f t="shared" si="3"/>
        <v>T</v>
      </c>
      <c r="E105">
        <v>4</v>
      </c>
    </row>
    <row r="106" spans="3:5" x14ac:dyDescent="0.2">
      <c r="C106" t="s">
        <v>146</v>
      </c>
      <c r="D106" t="str">
        <f t="shared" si="3"/>
        <v>w</v>
      </c>
      <c r="E106">
        <v>4</v>
      </c>
    </row>
    <row r="107" spans="3:5" x14ac:dyDescent="0.2">
      <c r="C107" t="s">
        <v>352</v>
      </c>
      <c r="D107" t="str">
        <f t="shared" si="3"/>
        <v>グ</v>
      </c>
      <c r="E107">
        <v>4</v>
      </c>
    </row>
    <row r="108" spans="3:5" x14ac:dyDescent="0.2">
      <c r="C108" t="s">
        <v>75</v>
      </c>
      <c r="D108" t="str">
        <f t="shared" si="3"/>
        <v>ズ</v>
      </c>
      <c r="E108">
        <v>4</v>
      </c>
    </row>
    <row r="109" spans="3:5" x14ac:dyDescent="0.2">
      <c r="C109" t="s">
        <v>326</v>
      </c>
      <c r="D109" t="str">
        <f t="shared" si="3"/>
        <v>ズ</v>
      </c>
      <c r="E109">
        <v>4</v>
      </c>
    </row>
    <row r="110" spans="3:5" x14ac:dyDescent="0.2">
      <c r="C110" t="s">
        <v>139</v>
      </c>
      <c r="D110" t="str">
        <f t="shared" si="3"/>
        <v>ズ</v>
      </c>
      <c r="E110">
        <v>4</v>
      </c>
    </row>
    <row r="111" spans="3:5" x14ac:dyDescent="0.2">
      <c r="C111" t="s">
        <v>68</v>
      </c>
      <c r="D111" t="str">
        <f t="shared" si="3"/>
        <v>ズ</v>
      </c>
      <c r="E111">
        <v>4</v>
      </c>
    </row>
    <row r="112" spans="3:5" x14ac:dyDescent="0.2">
      <c r="C112" t="s">
        <v>98</v>
      </c>
      <c r="D112" t="str">
        <f t="shared" si="3"/>
        <v>ド</v>
      </c>
      <c r="E112">
        <v>4</v>
      </c>
    </row>
    <row r="113" spans="3:5" x14ac:dyDescent="0.2">
      <c r="C113" t="s">
        <v>356</v>
      </c>
      <c r="D113" t="str">
        <f t="shared" si="3"/>
        <v>ド</v>
      </c>
      <c r="E113">
        <v>4</v>
      </c>
    </row>
    <row r="114" spans="3:5" x14ac:dyDescent="0.2">
      <c r="C114" t="s">
        <v>353</v>
      </c>
      <c r="D114" t="str">
        <f t="shared" si="3"/>
        <v>モ</v>
      </c>
      <c r="E114">
        <v>4</v>
      </c>
    </row>
    <row r="115" spans="3:5" x14ac:dyDescent="0.2">
      <c r="C115" t="s">
        <v>136</v>
      </c>
      <c r="D115" t="str">
        <f t="shared" si="3"/>
        <v>ュ</v>
      </c>
      <c r="E115">
        <v>4</v>
      </c>
    </row>
    <row r="116" spans="3:5" x14ac:dyDescent="0.2">
      <c r="C116" t="s">
        <v>354</v>
      </c>
      <c r="D116" t="str">
        <f t="shared" si="3"/>
        <v>ル</v>
      </c>
      <c r="E116">
        <v>4</v>
      </c>
    </row>
    <row r="117" spans="3:5" x14ac:dyDescent="0.2">
      <c r="C117" t="s">
        <v>135</v>
      </c>
      <c r="D117" t="str">
        <f t="shared" si="3"/>
        <v>ン</v>
      </c>
      <c r="E117">
        <v>4</v>
      </c>
    </row>
    <row r="118" spans="3:5" x14ac:dyDescent="0.2">
      <c r="C118" t="s">
        <v>327</v>
      </c>
      <c r="D118" t="str">
        <f t="shared" si="3"/>
        <v>ン</v>
      </c>
      <c r="E118">
        <v>4</v>
      </c>
    </row>
    <row r="119" spans="3:5" x14ac:dyDescent="0.2">
      <c r="C119" t="s">
        <v>88</v>
      </c>
      <c r="D119" t="str">
        <f t="shared" si="3"/>
        <v>院</v>
      </c>
      <c r="E119">
        <v>4</v>
      </c>
    </row>
    <row r="120" spans="3:5" x14ac:dyDescent="0.2">
      <c r="C120" t="s">
        <v>111</v>
      </c>
      <c r="D120" t="str">
        <f t="shared" si="3"/>
        <v>屋</v>
      </c>
      <c r="E120">
        <v>4</v>
      </c>
    </row>
    <row r="121" spans="3:5" x14ac:dyDescent="0.2">
      <c r="C121" t="s">
        <v>334</v>
      </c>
      <c r="D121" t="str">
        <f t="shared" si="3"/>
        <v>会</v>
      </c>
      <c r="E121">
        <v>4</v>
      </c>
    </row>
    <row r="122" spans="3:5" x14ac:dyDescent="0.2">
      <c r="C122" t="s">
        <v>138</v>
      </c>
      <c r="D122" t="str">
        <f t="shared" si="3"/>
        <v>会</v>
      </c>
      <c r="E122">
        <v>4</v>
      </c>
    </row>
    <row r="123" spans="3:5" x14ac:dyDescent="0.2">
      <c r="C123" t="s">
        <v>80</v>
      </c>
      <c r="D123" t="str">
        <f t="shared" si="3"/>
        <v>会</v>
      </c>
      <c r="E123">
        <v>4</v>
      </c>
    </row>
    <row r="124" spans="3:5" x14ac:dyDescent="0.2">
      <c r="C124" t="s">
        <v>292</v>
      </c>
      <c r="D124" t="str">
        <f t="shared" si="3"/>
        <v>会</v>
      </c>
      <c r="E124">
        <v>4</v>
      </c>
    </row>
    <row r="125" spans="3:5" x14ac:dyDescent="0.2">
      <c r="C125" t="s">
        <v>361</v>
      </c>
      <c r="D125" t="str">
        <f t="shared" si="3"/>
        <v>大</v>
      </c>
    </row>
    <row r="126" spans="3:5" x14ac:dyDescent="0.2">
      <c r="C126" t="s">
        <v>296</v>
      </c>
      <c r="D126" t="str">
        <f t="shared" si="3"/>
        <v>大</v>
      </c>
    </row>
    <row r="127" spans="3:5" x14ac:dyDescent="0.2">
      <c r="C127" t="s">
        <v>74</v>
      </c>
      <c r="D127" t="str">
        <f t="shared" si="3"/>
        <v>協</v>
      </c>
    </row>
    <row r="128" spans="3:5" x14ac:dyDescent="0.2">
      <c r="C128" t="s">
        <v>76</v>
      </c>
      <c r="D128" t="str">
        <f t="shared" si="3"/>
        <v>協</v>
      </c>
    </row>
    <row r="129" spans="3:4" x14ac:dyDescent="0.2">
      <c r="C129" t="s">
        <v>289</v>
      </c>
      <c r="D129" t="str">
        <f t="shared" ref="D129:D160" si="4">RIGHT(C129,1)</f>
        <v>協</v>
      </c>
    </row>
    <row r="130" spans="3:4" x14ac:dyDescent="0.2">
      <c r="C130" t="s">
        <v>359</v>
      </c>
      <c r="D130" t="str">
        <f t="shared" si="4"/>
        <v>協</v>
      </c>
    </row>
    <row r="131" spans="3:4" x14ac:dyDescent="0.2">
      <c r="C131" t="s">
        <v>64</v>
      </c>
      <c r="D131" t="str">
        <f t="shared" si="4"/>
        <v>協</v>
      </c>
    </row>
    <row r="132" spans="3:4" x14ac:dyDescent="0.2">
      <c r="C132" t="s">
        <v>347</v>
      </c>
      <c r="D132" t="str">
        <f t="shared" si="4"/>
        <v>校</v>
      </c>
    </row>
    <row r="133" spans="3:4" x14ac:dyDescent="0.2">
      <c r="C133" t="s">
        <v>331</v>
      </c>
      <c r="D133" t="str">
        <f t="shared" si="4"/>
        <v>校</v>
      </c>
    </row>
    <row r="134" spans="3:4" x14ac:dyDescent="0.2">
      <c r="C134" t="s">
        <v>341</v>
      </c>
      <c r="D134" t="str">
        <f t="shared" si="4"/>
        <v>校</v>
      </c>
    </row>
    <row r="135" spans="3:4" x14ac:dyDescent="0.2">
      <c r="C135" t="s">
        <v>104</v>
      </c>
      <c r="D135" t="str">
        <f t="shared" si="4"/>
        <v>市</v>
      </c>
    </row>
    <row r="136" spans="3:4" x14ac:dyDescent="0.2">
      <c r="C136" t="s">
        <v>110</v>
      </c>
      <c r="D136" t="str">
        <f t="shared" si="4"/>
        <v>児</v>
      </c>
    </row>
    <row r="137" spans="3:4" x14ac:dyDescent="0.2">
      <c r="C137" t="s">
        <v>96</v>
      </c>
      <c r="D137" t="str">
        <f t="shared" si="4"/>
        <v>所</v>
      </c>
    </row>
    <row r="138" spans="3:4" x14ac:dyDescent="0.2">
      <c r="C138" t="s">
        <v>59</v>
      </c>
      <c r="D138" t="str">
        <f t="shared" si="4"/>
        <v>所</v>
      </c>
    </row>
    <row r="139" spans="3:4" x14ac:dyDescent="0.2">
      <c r="C139" t="s">
        <v>73</v>
      </c>
      <c r="D139" t="str">
        <f t="shared" si="4"/>
        <v>組</v>
      </c>
    </row>
    <row r="140" spans="3:4" x14ac:dyDescent="0.2">
      <c r="C140" t="s">
        <v>350</v>
      </c>
      <c r="D140" t="str">
        <f t="shared" si="4"/>
        <v>大</v>
      </c>
    </row>
    <row r="141" spans="3:4" x14ac:dyDescent="0.2">
      <c r="C141" t="s">
        <v>360</v>
      </c>
      <c r="D141" t="str">
        <f t="shared" si="4"/>
        <v>庁</v>
      </c>
    </row>
    <row r="142" spans="3:4" x14ac:dyDescent="0.2">
      <c r="C142" t="s">
        <v>94</v>
      </c>
      <c r="D142" t="str">
        <f t="shared" si="4"/>
        <v>通</v>
      </c>
    </row>
    <row r="143" spans="3:4" x14ac:dyDescent="0.2">
      <c r="C143" t="s">
        <v>51</v>
      </c>
      <c r="D143" t="str">
        <f t="shared" si="4"/>
        <v>等</v>
      </c>
    </row>
    <row r="144" spans="3:4" x14ac:dyDescent="0.2">
      <c r="C144" t="s">
        <v>282</v>
      </c>
      <c r="D144" t="str">
        <f t="shared" si="4"/>
        <v>同</v>
      </c>
    </row>
    <row r="145" spans="3:4" x14ac:dyDescent="0.2">
      <c r="C145" t="s">
        <v>333</v>
      </c>
      <c r="D145" t="str">
        <f t="shared" si="4"/>
        <v>浜</v>
      </c>
    </row>
    <row r="146" spans="3:4" x14ac:dyDescent="0.2">
      <c r="C146" t="s">
        <v>325</v>
      </c>
      <c r="D146" t="str">
        <f t="shared" si="4"/>
        <v>部</v>
      </c>
    </row>
    <row r="147" spans="3:4" x14ac:dyDescent="0.2">
      <c r="C147" t="s">
        <v>90</v>
      </c>
      <c r="D147" t="str">
        <f t="shared" si="4"/>
        <v>部</v>
      </c>
    </row>
    <row r="148" spans="3:4" x14ac:dyDescent="0.2">
      <c r="C148" t="s">
        <v>355</v>
      </c>
      <c r="D148" t="str">
        <f t="shared" si="4"/>
        <v>部</v>
      </c>
    </row>
    <row r="149" spans="3:4" x14ac:dyDescent="0.2">
      <c r="C149" t="s">
        <v>338</v>
      </c>
      <c r="D149" t="str">
        <f t="shared" si="4"/>
        <v>風</v>
      </c>
    </row>
    <row r="150" spans="3:4" x14ac:dyDescent="0.2">
      <c r="C150" t="s">
        <v>69</v>
      </c>
      <c r="D150" t="str">
        <f t="shared" si="4"/>
        <v>本</v>
      </c>
    </row>
    <row r="151" spans="3:4" x14ac:dyDescent="0.2">
      <c r="C151" t="s">
        <v>92</v>
      </c>
      <c r="D151" t="str">
        <f t="shared" si="4"/>
        <v>本</v>
      </c>
    </row>
    <row r="152" spans="3:4" x14ac:dyDescent="0.2">
      <c r="C152" t="s">
        <v>77</v>
      </c>
      <c r="D152" t="str">
        <f t="shared" si="4"/>
        <v>命</v>
      </c>
    </row>
    <row r="153" spans="3:4" x14ac:dyDescent="0.2">
      <c r="C153" t="s">
        <v>93</v>
      </c>
      <c r="D153" t="str">
        <f t="shared" si="4"/>
        <v>木</v>
      </c>
    </row>
    <row r="154" spans="3:4" x14ac:dyDescent="0.2">
      <c r="C154" t="s">
        <v>137</v>
      </c>
      <c r="D154" t="str">
        <f t="shared" si="4"/>
        <v>野</v>
      </c>
    </row>
    <row r="155" spans="3:4" x14ac:dyDescent="0.2">
      <c r="C155" t="s">
        <v>332</v>
      </c>
      <c r="D155" t="str">
        <f t="shared" si="4"/>
        <v>輸</v>
      </c>
    </row>
    <row r="156" spans="3:4" x14ac:dyDescent="0.2">
      <c r="C156" t="s">
        <v>346</v>
      </c>
      <c r="D156" t="str">
        <f t="shared" si="4"/>
        <v>洋</v>
      </c>
    </row>
    <row r="157" spans="3:4" x14ac:dyDescent="0.2">
      <c r="C157" t="s">
        <v>358</v>
      </c>
      <c r="D157" t="str">
        <f t="shared" si="4"/>
        <v>ー</v>
      </c>
    </row>
  </sheetData>
  <sortState xmlns:xlrd2="http://schemas.microsoft.com/office/spreadsheetml/2017/richdata2" ref="C1:E186">
    <sortCondition ref="E1:E186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平塚選手権 (説明)</vt:lpstr>
      <vt:lpstr>申込一覧表</vt:lpstr>
      <vt:lpstr>Sheet1</vt:lpstr>
      <vt:lpstr>申込一覧表!Print_Area</vt:lpstr>
      <vt:lpstr>'平塚選手権 (説明)'!Print_Area</vt:lpstr>
      <vt:lpstr>申込一覧表!Print_Titles</vt:lpstr>
      <vt:lpstr>'平塚選手権 (説明)'!Print_Titles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大祐 小原</cp:lastModifiedBy>
  <cp:lastPrinted>2024-05-30T01:33:41Z</cp:lastPrinted>
  <dcterms:created xsi:type="dcterms:W3CDTF">2018-02-13T00:20:30Z</dcterms:created>
  <dcterms:modified xsi:type="dcterms:W3CDTF">2025-05-13T10:14:07Z</dcterms:modified>
</cp:coreProperties>
</file>